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210" activeTab="0"/>
  </bookViews>
  <sheets>
    <sheet name="-" sheetId="1" r:id="rId1"/>
    <sheet name="A" sheetId="2" r:id="rId2"/>
    <sheet name="C1" sheetId="3" r:id="rId3"/>
    <sheet name="C2" sheetId="4" r:id="rId4"/>
    <sheet name="C3" sheetId="5" r:id="rId5"/>
    <sheet name="C4" sheetId="6" r:id="rId6"/>
    <sheet name="C5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</sheets>
  <definedNames/>
  <calcPr fullCalcOnLoad="1"/>
</workbook>
</file>

<file path=xl/sharedStrings.xml><?xml version="1.0" encoding="utf-8"?>
<sst xmlns="http://schemas.openxmlformats.org/spreadsheetml/2006/main" count="1460" uniqueCount="285">
  <si>
    <t>石灰石</t>
  </si>
  <si>
    <t>総合計</t>
  </si>
  <si>
    <t>単位</t>
  </si>
  <si>
    <t>列コード</t>
  </si>
  <si>
    <t>基本分類</t>
  </si>
  <si>
    <t>部門名</t>
  </si>
  <si>
    <t>排出係数</t>
  </si>
  <si>
    <t>/t</t>
  </si>
  <si>
    <t>国内生産額</t>
  </si>
  <si>
    <t>百万円</t>
  </si>
  <si>
    <t>項目</t>
  </si>
  <si>
    <t>t-C</t>
  </si>
  <si>
    <t>炭化水素油</t>
  </si>
  <si>
    <t>t</t>
  </si>
  <si>
    <t>石油コークス</t>
  </si>
  <si>
    <t>その他の製造工業製品</t>
  </si>
  <si>
    <t>都市ガス</t>
  </si>
  <si>
    <t>事務用品</t>
  </si>
  <si>
    <t>分類不明</t>
  </si>
  <si>
    <t>内生部門計</t>
  </si>
  <si>
    <t>原料炭</t>
  </si>
  <si>
    <t>一般炭・亜炭・無煙炭</t>
  </si>
  <si>
    <t>原油</t>
  </si>
  <si>
    <t>揮発油</t>
  </si>
  <si>
    <t>ジェット燃料油</t>
  </si>
  <si>
    <t>灯油</t>
  </si>
  <si>
    <t>軽油</t>
  </si>
  <si>
    <t>Ａ重油</t>
  </si>
  <si>
    <t>Ｂ重油・Ｃ重油</t>
  </si>
  <si>
    <t>ナフサ</t>
  </si>
  <si>
    <t>コークス</t>
  </si>
  <si>
    <t>回収黒液</t>
  </si>
  <si>
    <t>廃材</t>
  </si>
  <si>
    <t>LPG</t>
  </si>
  <si>
    <t>直接エネルギー消費量</t>
  </si>
  <si>
    <r>
      <t>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</si>
  <si>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r>
      <t>単位直接CO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0"/>
      </rPr>
      <t>排出量</t>
    </r>
  </si>
  <si>
    <t>一般廃棄物</t>
  </si>
  <si>
    <t>産業廃棄物</t>
  </si>
  <si>
    <t>廃タイヤ</t>
  </si>
  <si>
    <t>ｔ</t>
  </si>
  <si>
    <t>高炉用コークス</t>
  </si>
  <si>
    <t>電気炉消費電力</t>
  </si>
  <si>
    <t>家計消費支出</t>
  </si>
  <si>
    <t>kg-NOx</t>
  </si>
  <si>
    <t>kg-SOx</t>
  </si>
  <si>
    <t>金属鉱石</t>
  </si>
  <si>
    <t>原子力発電</t>
  </si>
  <si>
    <t>水力・その他発電</t>
  </si>
  <si>
    <t>コークス炉ガス（COG）</t>
  </si>
  <si>
    <t>高炉ガス（BFG）消費</t>
  </si>
  <si>
    <t>高炉ガス（BFG）発生</t>
  </si>
  <si>
    <t>Ｂ重油・Ｃ重油</t>
  </si>
  <si>
    <t>石油系炭化水素ガス</t>
  </si>
  <si>
    <t>石油系炭化水素ガス</t>
  </si>
  <si>
    <t>転炉ガス（LDG）消費</t>
  </si>
  <si>
    <t>転炉ガス（LDG）発生</t>
  </si>
  <si>
    <t>単位エネルギー消費</t>
  </si>
  <si>
    <t>ワークシート名</t>
  </si>
  <si>
    <t>E2</t>
  </si>
  <si>
    <t>E3</t>
  </si>
  <si>
    <t>原料炭</t>
  </si>
  <si>
    <t>炭化水素油</t>
  </si>
  <si>
    <t>石油コークス</t>
  </si>
  <si>
    <t>LPG</t>
  </si>
  <si>
    <t>回収黒液</t>
  </si>
  <si>
    <t>廃材</t>
  </si>
  <si>
    <t>廃タイヤ</t>
  </si>
  <si>
    <t>原子力発電</t>
  </si>
  <si>
    <t>水力・その他発電</t>
  </si>
  <si>
    <t>石灰石</t>
  </si>
  <si>
    <t>-</t>
  </si>
  <si>
    <t>C3</t>
  </si>
  <si>
    <t>C4</t>
  </si>
  <si>
    <t>C5</t>
  </si>
  <si>
    <t>D2</t>
  </si>
  <si>
    <t>D3</t>
  </si>
  <si>
    <t>D4</t>
  </si>
  <si>
    <t>D5</t>
  </si>
  <si>
    <t>部門別直接エネルギー消費量，エネルギー原単位を掲載</t>
  </si>
  <si>
    <t>E4</t>
  </si>
  <si>
    <t>E5</t>
  </si>
  <si>
    <t>掲載内容</t>
  </si>
  <si>
    <t>エネルギー消費量</t>
  </si>
  <si>
    <t>野焼き</t>
  </si>
  <si>
    <t>野焼き</t>
  </si>
  <si>
    <t>金属鉱石</t>
  </si>
  <si>
    <t>原燃料種別の発熱量を掲載</t>
  </si>
  <si>
    <t>原燃料種名</t>
  </si>
  <si>
    <t>掲載データ</t>
  </si>
  <si>
    <t>対象年次</t>
  </si>
  <si>
    <t>部門数</t>
  </si>
  <si>
    <t>原単位計算方法</t>
  </si>
  <si>
    <t>生産者価格ベース</t>
  </si>
  <si>
    <t>発熱量</t>
  </si>
  <si>
    <t>/TOE</t>
  </si>
  <si>
    <t>-</t>
  </si>
  <si>
    <t>単位変換係数</t>
  </si>
  <si>
    <t>原燃料種消費量</t>
  </si>
  <si>
    <t>原料炭</t>
  </si>
  <si>
    <t>Ｂ重油・Ｃ重油</t>
  </si>
  <si>
    <t>石油系炭化水素ガス</t>
  </si>
  <si>
    <t>炭化水素油</t>
  </si>
  <si>
    <t>石油コークス</t>
  </si>
  <si>
    <t>LPG</t>
  </si>
  <si>
    <t>回収黒液</t>
  </si>
  <si>
    <t>廃材</t>
  </si>
  <si>
    <t>石灰石</t>
  </si>
  <si>
    <t>t</t>
  </si>
  <si>
    <t>1000Nm3</t>
  </si>
  <si>
    <t>10^6Nm3</t>
  </si>
  <si>
    <t>kl</t>
  </si>
  <si>
    <t>ｔ</t>
  </si>
  <si>
    <t>t</t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</si>
  <si>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</si>
  <si>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</si>
  <si>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</si>
  <si>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</si>
  <si>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</si>
  <si>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</si>
  <si>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r>
      <t>絶乾</t>
    </r>
    <r>
      <rPr>
        <sz val="11"/>
        <rFont val="Times New Roman"/>
        <family val="1"/>
      </rPr>
      <t>t</t>
    </r>
  </si>
  <si>
    <r>
      <t>百万</t>
    </r>
    <r>
      <rPr>
        <sz val="11"/>
        <rFont val="Times New Roman"/>
        <family val="1"/>
      </rPr>
      <t>kWh</t>
    </r>
  </si>
  <si>
    <r>
      <t>百万</t>
    </r>
    <r>
      <rPr>
        <sz val="11"/>
        <rFont val="Times New Roman"/>
        <family val="1"/>
      </rPr>
      <t>kWh</t>
    </r>
  </si>
  <si>
    <r>
      <t>t-</t>
    </r>
    <r>
      <rPr>
        <sz val="11"/>
        <rFont val="ＭＳ Ｐ明朝"/>
        <family val="1"/>
      </rPr>
      <t>地金</t>
    </r>
  </si>
  <si>
    <r>
      <t>コークス炉ガス（</t>
    </r>
    <r>
      <rPr>
        <sz val="11"/>
        <rFont val="Times New Roman"/>
        <family val="1"/>
      </rPr>
      <t>COG</t>
    </r>
    <r>
      <rPr>
        <sz val="11"/>
        <rFont val="ＭＳ Ｐ明朝"/>
        <family val="1"/>
      </rPr>
      <t>）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</si>
  <si>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）消費</t>
    </r>
  </si>
  <si>
    <r>
      <t>高炉ガス（</t>
    </r>
    <r>
      <rPr>
        <sz val="11"/>
        <rFont val="Times New Roman"/>
        <family val="1"/>
      </rPr>
      <t>BFG</t>
    </r>
    <r>
      <rPr>
        <sz val="11"/>
        <rFont val="ＭＳ Ｐ明朝"/>
        <family val="1"/>
      </rPr>
      <t>）発生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</si>
  <si>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）消費</t>
    </r>
  </si>
  <si>
    <r>
      <t>転炉ガス（</t>
    </r>
    <r>
      <rPr>
        <sz val="11"/>
        <rFont val="Times New Roman"/>
        <family val="1"/>
      </rPr>
      <t>LDG</t>
    </r>
    <r>
      <rPr>
        <sz val="11"/>
        <rFont val="ＭＳ Ｐ明朝"/>
        <family val="1"/>
      </rPr>
      <t>）発生</t>
    </r>
  </si>
  <si>
    <r>
      <t>LNG</t>
    </r>
    <r>
      <rPr>
        <sz val="11"/>
        <rFont val="ＭＳ Ｐ明朝"/>
        <family val="1"/>
      </rPr>
      <t>・天然ガス</t>
    </r>
  </si>
  <si>
    <t>10^6 = 1,000,000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</si>
  <si>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</si>
  <si>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排出係数</t>
  </si>
  <si>
    <t>t-C/TOE</t>
  </si>
  <si>
    <t>-</t>
  </si>
  <si>
    <t>t-C/t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</si>
  <si>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</si>
  <si>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排出量には含めず</t>
  </si>
  <si>
    <t>備考</t>
  </si>
  <si>
    <t>コークスと同じ値</t>
  </si>
  <si>
    <t>/t</t>
  </si>
  <si>
    <t>/TOE</t>
  </si>
  <si>
    <t>物量単位</t>
  </si>
  <si>
    <r>
      <t>LNG</t>
    </r>
    <r>
      <rPr>
        <sz val="11"/>
        <rFont val="ＭＳ Ｐ明朝"/>
        <family val="1"/>
      </rPr>
      <t>・天然ガス</t>
    </r>
  </si>
  <si>
    <r>
      <t>/t-</t>
    </r>
    <r>
      <rPr>
        <sz val="11"/>
        <rFont val="ＭＳ Ｐ明朝"/>
        <family val="1"/>
      </rPr>
      <t>地金</t>
    </r>
  </si>
  <si>
    <t>発熱量</t>
  </si>
  <si>
    <t>/1000Nm3</t>
  </si>
  <si>
    <t>/10^6Nm3</t>
  </si>
  <si>
    <t>/kl</t>
  </si>
  <si>
    <t>/t</t>
  </si>
  <si>
    <t>-</t>
  </si>
  <si>
    <r>
      <t>単位（</t>
    </r>
    <r>
      <rPr>
        <sz val="11"/>
        <rFont val="Times New Roman"/>
        <family val="1"/>
      </rPr>
      <t>TOE</t>
    </r>
    <r>
      <rPr>
        <sz val="11"/>
        <rFont val="ＭＳ Ｐ明朝"/>
        <family val="1"/>
      </rPr>
      <t>）</t>
    </r>
  </si>
  <si>
    <r>
      <t>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</si>
  <si>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r>
      <t>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</si>
  <si>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エネルギー原単位</t>
  </si>
  <si>
    <t>単位（生産者価格ベース）</t>
  </si>
  <si>
    <t>TOE</t>
  </si>
  <si>
    <t>GJ</t>
  </si>
  <si>
    <t>J/cal</t>
  </si>
  <si>
    <r>
      <t>TOE/</t>
    </r>
    <r>
      <rPr>
        <sz val="11"/>
        <rFont val="ＭＳ Ｐ明朝"/>
        <family val="1"/>
      </rPr>
      <t>百万円</t>
    </r>
  </si>
  <si>
    <r>
      <t>GJ/</t>
    </r>
    <r>
      <rPr>
        <sz val="11"/>
        <rFont val="ＭＳ Ｐ明朝"/>
        <family val="1"/>
      </rPr>
      <t>百万円</t>
    </r>
  </si>
  <si>
    <r>
      <t>t-C/</t>
    </r>
    <r>
      <rPr>
        <sz val="11"/>
        <rFont val="ＭＳ Ｐ明朝"/>
        <family val="1"/>
      </rPr>
      <t>百万円</t>
    </r>
  </si>
  <si>
    <r>
      <t>CO</t>
    </r>
    <r>
      <rPr>
        <vertAlign val="subscript"/>
        <sz val="11"/>
        <color indexed="9"/>
        <rFont val="ＭＳ Ｐゴシック"/>
        <family val="3"/>
      </rPr>
      <t>2</t>
    </r>
    <r>
      <rPr>
        <sz val="11"/>
        <color indexed="9"/>
        <rFont val="ＭＳ Ｐゴシック"/>
        <family val="3"/>
      </rPr>
      <t>排出原単位</t>
    </r>
  </si>
  <si>
    <t>単位（生産者価格ベース）</t>
  </si>
  <si>
    <t>Mg-CO2/t-C</t>
  </si>
  <si>
    <r>
      <t>Mg-CO</t>
    </r>
    <r>
      <rPr>
        <vertAlign val="subscript"/>
        <sz val="11"/>
        <rFont val="Times New Roman"/>
        <family val="1"/>
      </rPr>
      <t>2</t>
    </r>
  </si>
  <si>
    <r>
      <t>Mg-CO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</si>
  <si>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</si>
  <si>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</si>
  <si>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</si>
  <si>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</si>
  <si>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</si>
  <si>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</si>
  <si>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</si>
  <si>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kg-NO</t>
    </r>
    <r>
      <rPr>
        <i/>
        <vertAlign val="subscript"/>
        <sz val="11"/>
        <rFont val="Times New Roman"/>
        <family val="1"/>
      </rPr>
      <t>x</t>
    </r>
  </si>
  <si>
    <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</si>
  <si>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1995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7</t>
    </r>
    <r>
      <rPr>
        <sz val="11"/>
        <rFont val="ＭＳ Ｐ明朝"/>
        <family val="1"/>
      </rPr>
      <t>年）</t>
    </r>
  </si>
  <si>
    <r>
      <t>部門別原燃料種別の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排出係数を掲載</t>
    </r>
  </si>
  <si>
    <r>
      <t>原燃料種別の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C5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排出係数を乗じる）</t>
    </r>
  </si>
  <si>
    <r>
      <t>部門別直接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排出原単位を掲載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</si>
  <si>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排出原単位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</si>
  <si>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</si>
  <si>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</si>
  <si>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</si>
  <si>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r>
      <t>kg-SO</t>
    </r>
    <r>
      <rPr>
        <i/>
        <vertAlign val="subscript"/>
        <sz val="11"/>
        <rFont val="Times New Roman"/>
        <family val="1"/>
      </rPr>
      <t>x</t>
    </r>
  </si>
  <si>
    <r>
      <t>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</si>
  <si>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</si>
  <si>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</si>
  <si>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</si>
  <si>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</si>
  <si>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）</t>
    </r>
  </si>
  <si>
    <t>-</t>
  </si>
  <si>
    <t>-</t>
  </si>
  <si>
    <t>-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</si>
  <si>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排出量</t>
    </r>
  </si>
  <si>
    <t>Ｂ重油・Ｃ重油</t>
  </si>
  <si>
    <t>石油系炭化水素ガス</t>
  </si>
  <si>
    <t>LPG</t>
  </si>
  <si>
    <t>石灰石</t>
  </si>
  <si>
    <r>
      <t>SPM</t>
    </r>
    <r>
      <rPr>
        <sz val="11"/>
        <color indexed="9"/>
        <rFont val="ＭＳ Ｐ明朝"/>
        <family val="1"/>
      </rPr>
      <t>排出係数</t>
    </r>
  </si>
  <si>
    <r>
      <t>単位（</t>
    </r>
    <r>
      <rPr>
        <sz val="11"/>
        <rFont val="Times New Roman"/>
        <family val="1"/>
      </rPr>
      <t>kg-SPM</t>
    </r>
    <r>
      <rPr>
        <sz val="11"/>
        <rFont val="ＭＳ Ｐ明朝"/>
        <family val="1"/>
      </rPr>
      <t>）</t>
    </r>
  </si>
  <si>
    <r>
      <t>SPM</t>
    </r>
    <r>
      <rPr>
        <sz val="11"/>
        <color indexed="9"/>
        <rFont val="ＭＳ Ｐ明朝"/>
        <family val="1"/>
      </rPr>
      <t>排出量</t>
    </r>
  </si>
  <si>
    <t>kg-SPM</t>
  </si>
  <si>
    <r>
      <t>SPM</t>
    </r>
    <r>
      <rPr>
        <sz val="11"/>
        <color indexed="9"/>
        <rFont val="ＭＳ Ｐ明朝"/>
        <family val="1"/>
      </rPr>
      <t>排出原単位</t>
    </r>
  </si>
  <si>
    <r>
      <t>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</si>
  <si>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単位直接</t>
    </r>
    <r>
      <rPr>
        <sz val="11"/>
        <rFont val="Times New Roman"/>
        <family val="1"/>
      </rPr>
      <t>SPM</t>
    </r>
    <r>
      <rPr>
        <sz val="11"/>
        <rFont val="ＭＳ Ｐ明朝"/>
        <family val="1"/>
      </rPr>
      <t>排出量</t>
    </r>
  </si>
  <si>
    <r>
      <t>SPM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</si>
  <si>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SPM</t>
    </r>
    <r>
      <rPr>
        <sz val="11"/>
        <rFont val="ＭＳ Ｐ明朝"/>
        <family val="1"/>
      </rPr>
      <t>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</si>
  <si>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r>
      <t>kg-SPM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百万円</t>
    </r>
  </si>
  <si>
    <t>/t</t>
  </si>
  <si>
    <t>タイヤ磨耗</t>
  </si>
  <si>
    <r>
      <t>/TOE-</t>
    </r>
    <r>
      <rPr>
        <sz val="11"/>
        <rFont val="ＭＳ Ｐ明朝"/>
        <family val="1"/>
      </rPr>
      <t>軽油</t>
    </r>
  </si>
  <si>
    <r>
      <t>/TOE-</t>
    </r>
    <r>
      <rPr>
        <sz val="11"/>
        <rFont val="ＭＳ Ｐ明朝"/>
        <family val="1"/>
      </rPr>
      <t>揮発油</t>
    </r>
  </si>
  <si>
    <t>/TOE-LPG</t>
  </si>
  <si>
    <t>タイヤ磨耗（軽油車）</t>
  </si>
  <si>
    <t>タイヤ磨耗（ガソリン車）</t>
  </si>
  <si>
    <t>タイヤ磨耗（LPG車）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</si>
  <si>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</si>
  <si>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</si>
  <si>
    <t>各部門における原燃料消費量を掲載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</si>
  <si>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ＭＳ Ｐ明朝"/>
        <family val="1"/>
      </rPr>
      <t>排出係数</t>
    </r>
  </si>
  <si>
    <r>
      <t>エネルギー消費量には含めない（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の排出起源となる）</t>
    </r>
  </si>
  <si>
    <t>その他の公共サービス</t>
  </si>
  <si>
    <t>産業連関表による環境負荷原単位データブック（3EID)</t>
  </si>
  <si>
    <t>食料品</t>
  </si>
  <si>
    <t>精密機械</t>
  </si>
  <si>
    <t>商業</t>
  </si>
  <si>
    <t>金融・保険</t>
  </si>
  <si>
    <t>公務</t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</si>
  <si>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</si>
  <si>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</si>
  <si>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</si>
  <si>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</si>
  <si>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</si>
  <si>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</si>
  <si>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</si>
  <si>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</si>
  <si>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</si>
  <si>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</si>
  <si>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</si>
  <si>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</si>
  <si>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</si>
  <si>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</si>
  <si>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</si>
  <si>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</si>
  <si>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</si>
  <si>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</si>
  <si>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</si>
  <si>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</si>
  <si>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</si>
  <si>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</si>
  <si>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</si>
  <si>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32</t>
    </r>
    <r>
      <rPr>
        <sz val="11"/>
        <rFont val="ＭＳ Ｐ明朝"/>
        <family val="1"/>
      </rPr>
      <t>部門</t>
    </r>
  </si>
  <si>
    <r>
      <t>エネルギー消費量には含めない（</t>
    </r>
    <r>
      <rPr>
        <sz val="11"/>
        <rFont val="ＭＳ Ｐ明朝"/>
        <family val="1"/>
      </rPr>
      <t>排出起源となる）</t>
    </r>
  </si>
  <si>
    <t>単位</t>
  </si>
  <si>
    <t>TOE/t</t>
  </si>
  <si>
    <t>TOE/1000Nm3</t>
  </si>
  <si>
    <t>TOE/10^6Nm3</t>
  </si>
  <si>
    <t>TOE/kl</t>
  </si>
  <si>
    <r>
      <t>TOE/</t>
    </r>
    <r>
      <rPr>
        <sz val="11"/>
        <rFont val="ＭＳ Ｐ明朝"/>
        <family val="1"/>
      </rPr>
      <t>絶乾</t>
    </r>
    <r>
      <rPr>
        <sz val="11"/>
        <rFont val="Times New Roman"/>
        <family val="1"/>
      </rPr>
      <t>t</t>
    </r>
  </si>
  <si>
    <t>TOE/t</t>
  </si>
  <si>
    <r>
      <t>TOE/</t>
    </r>
    <r>
      <rPr>
        <sz val="11"/>
        <rFont val="ＭＳ Ｐ明朝"/>
        <family val="1"/>
      </rPr>
      <t>百万</t>
    </r>
    <r>
      <rPr>
        <sz val="11"/>
        <rFont val="Times New Roman"/>
        <family val="1"/>
      </rPr>
      <t>kWh</t>
    </r>
  </si>
  <si>
    <t>-</t>
  </si>
  <si>
    <t>発熱量</t>
  </si>
  <si>
    <r>
      <t>1 t-C = 3.67 Mg-CO</t>
    </r>
    <r>
      <rPr>
        <vertAlign val="subscript"/>
        <sz val="11"/>
        <rFont val="Times New Roman"/>
        <family val="1"/>
      </rPr>
      <t>2</t>
    </r>
  </si>
  <si>
    <r>
      <t>単位（</t>
    </r>
    <r>
      <rPr>
        <sz val="11"/>
        <rFont val="Times New Roman"/>
        <family val="1"/>
      </rPr>
      <t>t-C</t>
    </r>
    <r>
      <rPr>
        <sz val="11"/>
        <rFont val="ＭＳ Ｐ明朝"/>
        <family val="1"/>
      </rPr>
      <t>）</t>
    </r>
  </si>
  <si>
    <r>
      <t>NO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</si>
  <si>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r>
      <t>SO</t>
    </r>
    <r>
      <rPr>
        <i/>
        <vertAlign val="subscript"/>
        <sz val="11"/>
        <color indexed="9"/>
        <rFont val="Times New Roman"/>
        <family val="1"/>
      </rPr>
      <t>x</t>
    </r>
    <r>
      <rPr>
        <sz val="11"/>
        <color indexed="9"/>
        <rFont val="ＭＳ Ｐ明朝"/>
        <family val="1"/>
      </rPr>
      <t>排出量</t>
    </r>
  </si>
  <si>
    <t>原燃料種別エネルギー消費量を掲載</t>
  </si>
  <si>
    <t>A</t>
  </si>
  <si>
    <t>C1</t>
  </si>
  <si>
    <t>C2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</si>
  <si>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</si>
  <si>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</si>
  <si>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r>
      <t>部門別原燃料種別の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排出係数を掲載</t>
    </r>
  </si>
  <si>
    <t>D1</t>
  </si>
  <si>
    <r>
      <t>原燃料種別の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C2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</si>
  <si>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C3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</si>
  <si>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r>
      <t>原燃料種別の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排出量を掲載（ワークシート</t>
    </r>
    <r>
      <rPr>
        <sz val="11"/>
        <rFont val="Times New Roman"/>
        <family val="1"/>
      </rPr>
      <t>D1</t>
    </r>
    <r>
      <rPr>
        <sz val="11"/>
        <rFont val="ＭＳ Ｐ明朝"/>
        <family val="1"/>
      </rPr>
      <t>のエネルギー消費量にワークシート</t>
    </r>
    <r>
      <rPr>
        <sz val="11"/>
        <rFont val="Times New Roman"/>
        <family val="1"/>
      </rPr>
      <t>C4</t>
    </r>
    <r>
      <rPr>
        <sz val="11"/>
        <rFont val="ＭＳ Ｐ明朝"/>
        <family val="1"/>
      </rPr>
      <t>の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排出係数を乗じる）</t>
    </r>
  </si>
  <si>
    <t>E1</t>
  </si>
  <si>
    <r>
      <t>部門別直接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</si>
  <si>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NO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</si>
  <si>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部門別直接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排出量，</t>
    </r>
    <r>
      <rPr>
        <sz val="11"/>
        <rFont val="Times New Roman"/>
        <family val="1"/>
      </rPr>
      <t>SO</t>
    </r>
    <r>
      <rPr>
        <i/>
        <vertAlign val="subscript"/>
        <sz val="11"/>
        <rFont val="Times New Roman"/>
        <family val="1"/>
      </rPr>
      <t>x</t>
    </r>
    <r>
      <rPr>
        <sz val="11"/>
        <rFont val="ＭＳ Ｐ明朝"/>
        <family val="1"/>
      </rPr>
      <t>排出原単位を掲載</t>
    </r>
  </si>
  <si>
    <r>
      <t>バイオマス起源を除いた係数（含む場合は</t>
    </r>
    <r>
      <rPr>
        <sz val="11"/>
        <rFont val="Times New Roman"/>
        <family val="1"/>
      </rPr>
      <t>1.025</t>
    </r>
    <r>
      <rPr>
        <sz val="11"/>
        <rFont val="ＭＳ Ｐ明朝"/>
        <family val="1"/>
      </rPr>
      <t>）</t>
    </r>
  </si>
  <si>
    <r>
      <t>バイオマス起源を除いた係数（含む場合は</t>
    </r>
    <r>
      <rPr>
        <sz val="11"/>
        <rFont val="Times New Roman"/>
        <family val="1"/>
      </rPr>
      <t>1.696</t>
    </r>
    <r>
      <rPr>
        <sz val="11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</si>
</sst>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vertAlign val="subscript"/>
      <sz val="11"/>
      <color indexed="9"/>
      <name val="ＭＳ Ｐゴシック"/>
      <family val="3"/>
    </font>
    <font>
      <sz val="11"/>
      <color indexed="9"/>
      <name val="ＭＳ Ｐ明朝"/>
      <family val="1"/>
    </font>
    <font>
      <sz val="11"/>
      <name val="ＭＳ Ｐ明朝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vertAlign val="subscript"/>
      <sz val="11"/>
      <color indexed="9"/>
      <name val="Times New Roman"/>
      <family val="1"/>
    </font>
    <font>
      <i/>
      <vertAlign val="subscript"/>
      <sz val="11"/>
      <name val="Times New Roman"/>
      <family val="1"/>
    </font>
    <font>
      <vertAlign val="subscript"/>
      <sz val="11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2" borderId="0" xfId="0" applyFont="1" applyFill="1" applyAlignment="1">
      <alignment/>
    </xf>
    <xf numFmtId="176" fontId="8" fillId="2" borderId="0" xfId="0" applyNumberFormat="1" applyFont="1" applyFill="1" applyAlignment="1">
      <alignment/>
    </xf>
    <xf numFmtId="180" fontId="8" fillId="2" borderId="0" xfId="0" applyNumberFormat="1" applyFont="1" applyFill="1" applyAlignment="1">
      <alignment/>
    </xf>
    <xf numFmtId="176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80" fontId="10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76" fontId="10" fillId="2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8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80" fontId="10" fillId="2" borderId="2" xfId="0" applyNumberFormat="1" applyFont="1" applyFill="1" applyBorder="1" applyAlignment="1">
      <alignment/>
    </xf>
    <xf numFmtId="181" fontId="10" fillId="2" borderId="0" xfId="0" applyNumberFormat="1" applyFont="1" applyFill="1" applyAlignment="1">
      <alignment/>
    </xf>
    <xf numFmtId="0" fontId="8" fillId="2" borderId="2" xfId="0" applyFont="1" applyFill="1" applyBorder="1" applyAlignment="1">
      <alignment/>
    </xf>
    <xf numFmtId="0" fontId="9" fillId="3" borderId="0" xfId="0" applyFont="1" applyFill="1" applyAlignment="1">
      <alignment horizontal="center"/>
    </xf>
    <xf numFmtId="184" fontId="10" fillId="2" borderId="0" xfId="0" applyNumberFormat="1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2" xfId="0" applyNumberFormat="1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76" fontId="8" fillId="2" borderId="0" xfId="0" applyNumberFormat="1" applyFont="1" applyFill="1" applyBorder="1" applyAlignment="1">
      <alignment/>
    </xf>
    <xf numFmtId="176" fontId="10" fillId="2" borderId="0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176" fontId="10" fillId="2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183" fontId="10" fillId="2" borderId="0" xfId="0" applyNumberFormat="1" applyFont="1" applyFill="1" applyAlignment="1">
      <alignment/>
    </xf>
    <xf numFmtId="179" fontId="10" fillId="2" borderId="0" xfId="0" applyNumberFormat="1" applyFont="1" applyFill="1" applyAlignment="1">
      <alignment/>
    </xf>
    <xf numFmtId="183" fontId="10" fillId="2" borderId="1" xfId="0" applyNumberFormat="1" applyFont="1" applyFill="1" applyBorder="1" applyAlignment="1">
      <alignment/>
    </xf>
    <xf numFmtId="183" fontId="8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2" fontId="10" fillId="4" borderId="0" xfId="0" applyNumberFormat="1" applyFont="1" applyFill="1" applyAlignment="1">
      <alignment/>
    </xf>
    <xf numFmtId="2" fontId="10" fillId="2" borderId="1" xfId="0" applyNumberFormat="1" applyFont="1" applyFill="1" applyBorder="1" applyAlignment="1">
      <alignment/>
    </xf>
    <xf numFmtId="187" fontId="10" fillId="4" borderId="0" xfId="0" applyNumberFormat="1" applyFont="1" applyFill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184" fontId="8" fillId="2" borderId="0" xfId="0" applyNumberFormat="1" applyFont="1" applyFill="1" applyAlignment="1">
      <alignment/>
    </xf>
    <xf numFmtId="184" fontId="10" fillId="2" borderId="1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185" fontId="10" fillId="2" borderId="0" xfId="0" applyNumberFormat="1" applyFont="1" applyFill="1" applyAlignment="1">
      <alignment/>
    </xf>
    <xf numFmtId="185" fontId="10" fillId="2" borderId="1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185" fontId="10" fillId="2" borderId="0" xfId="0" applyNumberFormat="1" applyFont="1" applyFill="1" applyBorder="1" applyAlignment="1">
      <alignment/>
    </xf>
    <xf numFmtId="0" fontId="10" fillId="4" borderId="0" xfId="0" applyNumberFormat="1" applyFont="1" applyFill="1" applyAlignment="1">
      <alignment/>
    </xf>
    <xf numFmtId="187" fontId="10" fillId="4" borderId="1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0" fontId="10" fillId="4" borderId="0" xfId="0" applyNumberFormat="1" applyFont="1" applyFill="1" applyBorder="1" applyAlignment="1">
      <alignment/>
    </xf>
    <xf numFmtId="0" fontId="10" fillId="5" borderId="2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2" fontId="10" fillId="4" borderId="2" xfId="0" applyNumberFormat="1" applyFont="1" applyFill="1" applyBorder="1" applyAlignment="1">
      <alignment/>
    </xf>
    <xf numFmtId="187" fontId="10" fillId="4" borderId="0" xfId="0" applyNumberFormat="1" applyFont="1" applyFill="1" applyBorder="1" applyAlignment="1">
      <alignment/>
    </xf>
    <xf numFmtId="2" fontId="10" fillId="4" borderId="1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4" fontId="10" fillId="2" borderId="2" xfId="0" applyNumberFormat="1" applyFont="1" applyFill="1" applyBorder="1" applyAlignment="1">
      <alignment/>
    </xf>
    <xf numFmtId="185" fontId="10" fillId="2" borderId="2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5" customWidth="1"/>
    <col min="2" max="16384" width="9.00390625" style="5" customWidth="1"/>
  </cols>
  <sheetData>
    <row r="1" ht="15">
      <c r="A1" s="1" t="s">
        <v>223</v>
      </c>
    </row>
    <row r="3" ht="15">
      <c r="A3" s="1" t="s">
        <v>89</v>
      </c>
    </row>
    <row r="4" spans="1:2" ht="15">
      <c r="A4" s="1" t="s">
        <v>90</v>
      </c>
      <c r="B4" s="5" t="s">
        <v>176</v>
      </c>
    </row>
    <row r="5" spans="1:2" ht="15">
      <c r="A5" s="1" t="s">
        <v>91</v>
      </c>
      <c r="B5" s="5" t="s">
        <v>252</v>
      </c>
    </row>
    <row r="6" spans="1:2" ht="15">
      <c r="A6" s="1" t="s">
        <v>92</v>
      </c>
      <c r="B6" s="1" t="s">
        <v>93</v>
      </c>
    </row>
    <row r="8" spans="1:2" ht="15">
      <c r="A8" s="1" t="s">
        <v>58</v>
      </c>
      <c r="B8" s="1" t="s">
        <v>82</v>
      </c>
    </row>
    <row r="9" spans="1:2" ht="15">
      <c r="A9" s="5" t="s">
        <v>269</v>
      </c>
      <c r="B9" s="1" t="s">
        <v>219</v>
      </c>
    </row>
    <row r="10" spans="1:2" ht="15">
      <c r="A10" s="5" t="s">
        <v>270</v>
      </c>
      <c r="B10" s="1" t="s">
        <v>87</v>
      </c>
    </row>
    <row r="11" spans="1:2" ht="16.5">
      <c r="A11" s="5" t="s">
        <v>271</v>
      </c>
      <c r="B11" s="1" t="s">
        <v>272</v>
      </c>
    </row>
    <row r="12" spans="1:2" ht="16.5">
      <c r="A12" s="5" t="s">
        <v>72</v>
      </c>
      <c r="B12" s="1" t="s">
        <v>273</v>
      </c>
    </row>
    <row r="13" spans="1:2" ht="16.5">
      <c r="A13" s="5" t="s">
        <v>73</v>
      </c>
      <c r="B13" s="1" t="s">
        <v>274</v>
      </c>
    </row>
    <row r="14" spans="1:2" ht="15">
      <c r="A14" s="5" t="s">
        <v>74</v>
      </c>
      <c r="B14" s="1" t="s">
        <v>177</v>
      </c>
    </row>
    <row r="15" spans="1:2" ht="15">
      <c r="A15" s="5" t="s">
        <v>275</v>
      </c>
      <c r="B15" s="1" t="s">
        <v>268</v>
      </c>
    </row>
    <row r="16" spans="1:2" ht="16.5">
      <c r="A16" s="5" t="s">
        <v>75</v>
      </c>
      <c r="B16" s="1" t="s">
        <v>276</v>
      </c>
    </row>
    <row r="17" spans="1:2" ht="16.5">
      <c r="A17" s="5" t="s">
        <v>76</v>
      </c>
      <c r="B17" s="1" t="s">
        <v>277</v>
      </c>
    </row>
    <row r="18" spans="1:2" ht="16.5">
      <c r="A18" s="5" t="s">
        <v>77</v>
      </c>
      <c r="B18" s="1" t="s">
        <v>278</v>
      </c>
    </row>
    <row r="19" spans="1:2" ht="15">
      <c r="A19" s="5" t="s">
        <v>78</v>
      </c>
      <c r="B19" s="1" t="s">
        <v>178</v>
      </c>
    </row>
    <row r="20" spans="1:2" ht="15">
      <c r="A20" s="5" t="s">
        <v>279</v>
      </c>
      <c r="B20" s="1" t="s">
        <v>79</v>
      </c>
    </row>
    <row r="21" spans="1:2" ht="16.5">
      <c r="A21" s="5" t="s">
        <v>59</v>
      </c>
      <c r="B21" s="1" t="s">
        <v>280</v>
      </c>
    </row>
    <row r="22" spans="1:2" ht="16.5">
      <c r="A22" s="5" t="s">
        <v>60</v>
      </c>
      <c r="B22" s="1" t="s">
        <v>281</v>
      </c>
    </row>
    <row r="23" spans="1:2" ht="16.5">
      <c r="A23" s="5" t="s">
        <v>80</v>
      </c>
      <c r="B23" s="1" t="s">
        <v>282</v>
      </c>
    </row>
    <row r="24" spans="1:2" ht="15">
      <c r="A24" s="5" t="s">
        <v>81</v>
      </c>
      <c r="B24" s="1" t="s">
        <v>179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4" width="10.25390625" style="5" bestFit="1" customWidth="1"/>
    <col min="15" max="15" width="11.00390625" style="5" bestFit="1" customWidth="1"/>
    <col min="16" max="16" width="9.50390625" style="5" customWidth="1"/>
    <col min="17" max="18" width="10.25390625" style="5" bestFit="1" customWidth="1"/>
    <col min="19" max="24" width="9.25390625" style="5" bestFit="1" customWidth="1"/>
    <col min="25" max="25" width="10.25390625" style="5" bestFit="1" customWidth="1"/>
    <col min="26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ht="16.5">
      <c r="A1" s="17" t="s">
        <v>266</v>
      </c>
      <c r="B1" s="1" t="s">
        <v>4</v>
      </c>
      <c r="C1" s="22" t="s">
        <v>88</v>
      </c>
      <c r="D1" s="1" t="s">
        <v>20</v>
      </c>
      <c r="E1" s="1" t="s">
        <v>21</v>
      </c>
      <c r="F1" s="1" t="s">
        <v>30</v>
      </c>
      <c r="G1" s="1" t="s">
        <v>41</v>
      </c>
      <c r="H1" s="1" t="s">
        <v>49</v>
      </c>
      <c r="I1" s="1" t="s">
        <v>50</v>
      </c>
      <c r="J1" s="1" t="s">
        <v>51</v>
      </c>
      <c r="K1" s="1" t="s">
        <v>55</v>
      </c>
      <c r="L1" s="1" t="s">
        <v>56</v>
      </c>
      <c r="M1" s="1" t="s">
        <v>22</v>
      </c>
      <c r="N1" s="1" t="s">
        <v>27</v>
      </c>
      <c r="O1" s="1" t="s">
        <v>52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54</v>
      </c>
      <c r="V1" s="2" t="s">
        <v>12</v>
      </c>
      <c r="W1" s="2" t="s">
        <v>14</v>
      </c>
      <c r="X1" s="4" t="s">
        <v>33</v>
      </c>
      <c r="Y1" s="5" t="s">
        <v>143</v>
      </c>
      <c r="Z1" s="1" t="s">
        <v>16</v>
      </c>
      <c r="AA1" s="1" t="s">
        <v>31</v>
      </c>
      <c r="AB1" s="1" t="s">
        <v>32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0</v>
      </c>
      <c r="AI1" s="3" t="s">
        <v>42</v>
      </c>
      <c r="AJ1" s="1" t="s">
        <v>46</v>
      </c>
      <c r="AK1" s="1" t="s">
        <v>85</v>
      </c>
    </row>
    <row r="2" spans="1:37" ht="15">
      <c r="A2" s="1" t="s">
        <v>3</v>
      </c>
      <c r="B2" s="1" t="s">
        <v>5</v>
      </c>
      <c r="C2" s="22"/>
      <c r="D2" s="5" t="s">
        <v>44</v>
      </c>
      <c r="E2" s="5" t="s">
        <v>44</v>
      </c>
      <c r="F2" s="5" t="s">
        <v>44</v>
      </c>
      <c r="G2" s="5" t="s">
        <v>44</v>
      </c>
      <c r="H2" s="5" t="s">
        <v>44</v>
      </c>
      <c r="I2" s="5" t="s">
        <v>44</v>
      </c>
      <c r="J2" s="5" t="s">
        <v>44</v>
      </c>
      <c r="K2" s="5" t="s">
        <v>44</v>
      </c>
      <c r="L2" s="5" t="s">
        <v>44</v>
      </c>
      <c r="M2" s="5" t="s">
        <v>44</v>
      </c>
      <c r="N2" s="5" t="s">
        <v>44</v>
      </c>
      <c r="O2" s="5" t="s">
        <v>44</v>
      </c>
      <c r="P2" s="5" t="s">
        <v>44</v>
      </c>
      <c r="Q2" s="5" t="s">
        <v>44</v>
      </c>
      <c r="R2" s="5" t="s">
        <v>44</v>
      </c>
      <c r="S2" s="5" t="s">
        <v>44</v>
      </c>
      <c r="T2" s="5" t="s">
        <v>44</v>
      </c>
      <c r="U2" s="5" t="s">
        <v>44</v>
      </c>
      <c r="V2" s="5" t="s">
        <v>44</v>
      </c>
      <c r="W2" s="5" t="s">
        <v>44</v>
      </c>
      <c r="X2" s="5" t="s">
        <v>44</v>
      </c>
      <c r="Y2" s="5" t="s">
        <v>44</v>
      </c>
      <c r="Z2" s="5" t="s">
        <v>44</v>
      </c>
      <c r="AA2" s="5" t="s">
        <v>44</v>
      </c>
      <c r="AB2" s="5" t="s">
        <v>44</v>
      </c>
      <c r="AC2" s="5" t="s">
        <v>44</v>
      </c>
      <c r="AD2" s="5" t="s">
        <v>44</v>
      </c>
      <c r="AE2" s="5" t="s">
        <v>44</v>
      </c>
      <c r="AF2" s="5" t="s">
        <v>191</v>
      </c>
      <c r="AG2" s="5" t="s">
        <v>191</v>
      </c>
      <c r="AH2" s="5" t="s">
        <v>193</v>
      </c>
      <c r="AI2" s="5" t="s">
        <v>44</v>
      </c>
      <c r="AJ2" s="5" t="s">
        <v>191</v>
      </c>
      <c r="AK2" s="5" t="s">
        <v>191</v>
      </c>
    </row>
    <row r="3" spans="1:37" ht="15">
      <c r="A3" s="7">
        <v>1</v>
      </c>
      <c r="B3" s="7">
        <v>1</v>
      </c>
      <c r="C3" s="8" t="s">
        <v>229</v>
      </c>
      <c r="D3" s="10">
        <f>'D1'!D4*'C3'!D3</f>
        <v>0</v>
      </c>
      <c r="E3" s="10">
        <f>'D1'!E4*'C3'!E3</f>
        <v>0</v>
      </c>
      <c r="F3" s="10">
        <f>'D1'!F4*'C3'!F3</f>
        <v>2247.287451282927</v>
      </c>
      <c r="G3" s="10">
        <f>'D1'!G4*'C3'!G3</f>
        <v>0</v>
      </c>
      <c r="H3" s="10">
        <f>'D1'!H4*'C3'!H3</f>
        <v>0</v>
      </c>
      <c r="I3" s="10">
        <f>'D1'!I4*'C3'!I3</f>
        <v>0</v>
      </c>
      <c r="J3" s="10">
        <f>'D1'!J4*'C3'!J3</f>
        <v>0</v>
      </c>
      <c r="K3" s="10">
        <f>'D1'!K4*'C3'!K3</f>
        <v>0</v>
      </c>
      <c r="L3" s="10">
        <f>'D1'!L4*'C3'!L3</f>
        <v>0</v>
      </c>
      <c r="M3" s="10">
        <f>'D1'!M4*'C3'!M3</f>
        <v>0</v>
      </c>
      <c r="N3" s="10">
        <f>'D1'!N4*'C3'!N3</f>
        <v>146964995.45840415</v>
      </c>
      <c r="O3" s="10">
        <f>'D1'!O4*'C3'!O3</f>
        <v>53348195.08637789</v>
      </c>
      <c r="P3" s="10">
        <f>'D1'!P4*'C3'!P3</f>
        <v>2254664.5879893266</v>
      </c>
      <c r="Q3" s="10">
        <f>'D1'!Q4*'C3'!Q3</f>
        <v>10449763.329858864</v>
      </c>
      <c r="R3" s="10">
        <f>'D1'!R4*'C3'!R3</f>
        <v>9235230.05063511</v>
      </c>
      <c r="S3" s="10">
        <f>'D1'!S4*'C3'!S3</f>
        <v>0</v>
      </c>
      <c r="T3" s="10">
        <f>'D1'!T4*'C3'!T3</f>
        <v>0</v>
      </c>
      <c r="U3" s="10">
        <f>'D1'!U4*'C3'!U3</f>
        <v>0</v>
      </c>
      <c r="V3" s="10">
        <f>'D1'!V4*'C3'!V3</f>
        <v>0</v>
      </c>
      <c r="W3" s="10">
        <f>'D1'!W4*'C3'!W3</f>
        <v>0</v>
      </c>
      <c r="X3" s="10">
        <f>'D1'!X4*'C3'!X3</f>
        <v>54584.726611325284</v>
      </c>
      <c r="Y3" s="10">
        <f>'D1'!Y4*'C3'!Y3</f>
        <v>0</v>
      </c>
      <c r="Z3" s="10">
        <f>'D1'!Z4*'C3'!Z3</f>
        <v>327.089519733408</v>
      </c>
      <c r="AA3" s="10">
        <f>'D1'!AA4*'C3'!AA3</f>
        <v>0</v>
      </c>
      <c r="AB3" s="10">
        <f>'D1'!AB4*'C3'!AB3</f>
        <v>0</v>
      </c>
      <c r="AC3" s="10">
        <f>'D1'!AC4*'C3'!AC3</f>
        <v>0</v>
      </c>
      <c r="AD3" s="10">
        <f>'D1'!AD4*'C3'!AD3</f>
        <v>0</v>
      </c>
      <c r="AE3" s="10">
        <f>'D1'!AE4*'C3'!AE3</f>
        <v>0</v>
      </c>
      <c r="AF3" s="10">
        <f>'D1'!AF4*'C3'!AF3</f>
        <v>0</v>
      </c>
      <c r="AG3" s="10">
        <f>'D1'!AG4*'C3'!AG3</f>
        <v>0</v>
      </c>
      <c r="AH3" s="10">
        <f>'D1'!AH4*'C3'!AH3</f>
        <v>0</v>
      </c>
      <c r="AI3" s="10">
        <f>'D1'!AI4*'C3'!AI3</f>
        <v>0</v>
      </c>
      <c r="AJ3" s="10">
        <f>'D1'!AJ4*'C3'!AJ3</f>
        <v>0</v>
      </c>
      <c r="AK3" s="10">
        <f>'D1'!AK4*'C3'!AK3</f>
        <v>0</v>
      </c>
    </row>
    <row r="4" spans="1:37" ht="15">
      <c r="A4" s="5">
        <v>2</v>
      </c>
      <c r="B4" s="5">
        <v>2</v>
      </c>
      <c r="C4" s="1" t="s">
        <v>230</v>
      </c>
      <c r="D4" s="6">
        <f>'D1'!D5*'C3'!D4</f>
        <v>0</v>
      </c>
      <c r="E4" s="6">
        <f>'D1'!E5*'C3'!E4</f>
        <v>18316.04722877088</v>
      </c>
      <c r="F4" s="6">
        <f>'D1'!F5*'C3'!F4</f>
        <v>48030.1224143895</v>
      </c>
      <c r="G4" s="6">
        <f>'D1'!G5*'C3'!G4</f>
        <v>0</v>
      </c>
      <c r="H4" s="6">
        <f>'D1'!H5*'C3'!H4</f>
        <v>0</v>
      </c>
      <c r="I4" s="6">
        <f>'D1'!I5*'C3'!I4</f>
        <v>536.1914138617458</v>
      </c>
      <c r="J4" s="6">
        <f>'D1'!J5*'C3'!J4</f>
        <v>0</v>
      </c>
      <c r="K4" s="6">
        <f>'D1'!K5*'C3'!K4</f>
        <v>177.81176136082124</v>
      </c>
      <c r="L4" s="6">
        <f>'D1'!L5*'C3'!L4</f>
        <v>0</v>
      </c>
      <c r="M4" s="6">
        <f>'D1'!M5*'C3'!M4</f>
        <v>0</v>
      </c>
      <c r="N4" s="6">
        <f>'D1'!N5*'C3'!N4</f>
        <v>377191.85243057937</v>
      </c>
      <c r="O4" s="6">
        <f>'D1'!O5*'C3'!O4</f>
        <v>737304.4218610498</v>
      </c>
      <c r="P4" s="6">
        <f>'D1'!P5*'C3'!P4</f>
        <v>25462.270877423478</v>
      </c>
      <c r="Q4" s="6">
        <f>'D1'!Q5*'C3'!Q4</f>
        <v>4646946.5074964</v>
      </c>
      <c r="R4" s="6">
        <f>'D1'!R5*'C3'!R4</f>
        <v>140972.54289624287</v>
      </c>
      <c r="S4" s="6">
        <f>'D1'!S5*'C3'!S4</f>
        <v>0</v>
      </c>
      <c r="T4" s="6">
        <f>'D1'!T5*'C3'!T4</f>
        <v>0</v>
      </c>
      <c r="U4" s="6">
        <f>'D1'!U5*'C3'!U4</f>
        <v>0</v>
      </c>
      <c r="V4" s="6">
        <f>'D1'!V5*'C3'!V4</f>
        <v>0</v>
      </c>
      <c r="W4" s="6">
        <f>'D1'!W5*'C3'!W4</f>
        <v>22165.83693716425</v>
      </c>
      <c r="X4" s="6">
        <f>'D1'!X5*'C3'!X4</f>
        <v>13335.373354590716</v>
      </c>
      <c r="Y4" s="6">
        <f>'D1'!Y5*'C3'!Y4</f>
        <v>734.7089447933901</v>
      </c>
      <c r="Z4" s="6">
        <f>'D1'!Z5*'C3'!Z4</f>
        <v>834.8389486218961</v>
      </c>
      <c r="AA4" s="6">
        <f>'D1'!AA5*'C3'!AA4</f>
        <v>0</v>
      </c>
      <c r="AB4" s="6">
        <f>'D1'!AB5*'C3'!AB4</f>
        <v>0</v>
      </c>
      <c r="AC4" s="6">
        <f>'D1'!AC5*'C3'!AC4</f>
        <v>0</v>
      </c>
      <c r="AD4" s="6">
        <f>'D1'!AD5*'C3'!AD4</f>
        <v>0</v>
      </c>
      <c r="AE4" s="6">
        <f>'D1'!AE5*'C3'!AE4</f>
        <v>0</v>
      </c>
      <c r="AF4" s="6">
        <f>'D1'!AF5*'C3'!AF4</f>
        <v>0</v>
      </c>
      <c r="AG4" s="6">
        <f>'D1'!AG5*'C3'!AG4</f>
        <v>0</v>
      </c>
      <c r="AH4" s="6">
        <f>'D1'!AH5*'C3'!AH4</f>
        <v>0</v>
      </c>
      <c r="AI4" s="6">
        <f>'D1'!AI5*'C3'!AI4</f>
        <v>0</v>
      </c>
      <c r="AJ4" s="6">
        <f>'D1'!AJ5*'C3'!AJ4</f>
        <v>0</v>
      </c>
      <c r="AK4" s="6">
        <f>'D1'!AK5*'C3'!AK4</f>
        <v>0</v>
      </c>
    </row>
    <row r="5" spans="1:37" ht="15">
      <c r="A5" s="5">
        <v>3</v>
      </c>
      <c r="B5" s="5">
        <v>3</v>
      </c>
      <c r="C5" s="1" t="s">
        <v>224</v>
      </c>
      <c r="D5" s="6">
        <f>'D1'!D6*'C3'!D5</f>
        <v>0</v>
      </c>
      <c r="E5" s="6">
        <f>'D1'!E6*'C3'!E5</f>
        <v>10864.44633989088</v>
      </c>
      <c r="F5" s="6">
        <f>'D1'!F6*'C3'!F5</f>
        <v>0</v>
      </c>
      <c r="G5" s="6">
        <f>'D1'!G6*'C3'!G5</f>
        <v>0</v>
      </c>
      <c r="H5" s="6">
        <f>'D1'!H6*'C3'!H5</f>
        <v>0</v>
      </c>
      <c r="I5" s="6">
        <f>'D1'!I6*'C3'!I5</f>
        <v>0</v>
      </c>
      <c r="J5" s="6">
        <f>'D1'!J6*'C3'!J5</f>
        <v>0</v>
      </c>
      <c r="K5" s="6">
        <f>'D1'!K6*'C3'!K5</f>
        <v>0</v>
      </c>
      <c r="L5" s="6">
        <f>'D1'!L6*'C3'!L5</f>
        <v>0</v>
      </c>
      <c r="M5" s="6">
        <f>'D1'!M6*'C3'!M5</f>
        <v>0</v>
      </c>
      <c r="N5" s="6">
        <f>'D1'!N6*'C3'!N5</f>
        <v>9216691.329746185</v>
      </c>
      <c r="O5" s="6">
        <f>'D1'!O6*'C3'!O5</f>
        <v>5920492.033421374</v>
      </c>
      <c r="P5" s="6">
        <f>'D1'!P6*'C3'!P5</f>
        <v>69970.93036612842</v>
      </c>
      <c r="Q5" s="6">
        <f>'D1'!Q6*'C3'!Q5</f>
        <v>1062838.7711987018</v>
      </c>
      <c r="R5" s="6">
        <f>'D1'!R6*'C3'!R5</f>
        <v>24912.6452924816</v>
      </c>
      <c r="S5" s="6">
        <f>'D1'!S6*'C3'!S5</f>
        <v>0</v>
      </c>
      <c r="T5" s="6">
        <f>'D1'!T6*'C3'!T5</f>
        <v>0</v>
      </c>
      <c r="U5" s="6">
        <f>'D1'!U6*'C3'!U5</f>
        <v>37846.765387672815</v>
      </c>
      <c r="V5" s="6">
        <f>'D1'!V6*'C3'!V5</f>
        <v>18994.36982717814</v>
      </c>
      <c r="W5" s="6">
        <f>'D1'!W6*'C3'!W5</f>
        <v>15096.2783634954</v>
      </c>
      <c r="X5" s="6">
        <f>'D1'!X6*'C3'!X5</f>
        <v>1709036.811352573</v>
      </c>
      <c r="Y5" s="6">
        <f>'D1'!Y6*'C3'!Y5</f>
        <v>0</v>
      </c>
      <c r="Z5" s="6">
        <f>'D1'!Z6*'C3'!Z5</f>
        <v>1550396.1216653166</v>
      </c>
      <c r="AA5" s="6">
        <f>'D1'!AA6*'C3'!AA5</f>
        <v>0</v>
      </c>
      <c r="AB5" s="6">
        <f>'D1'!AB6*'C3'!AB5</f>
        <v>0</v>
      </c>
      <c r="AC5" s="6">
        <f>'D1'!AC6*'C3'!AC5</f>
        <v>0</v>
      </c>
      <c r="AD5" s="6">
        <f>'D1'!AD6*'C3'!AD5</f>
        <v>0</v>
      </c>
      <c r="AE5" s="6">
        <f>'D1'!AE6*'C3'!AE5</f>
        <v>0</v>
      </c>
      <c r="AF5" s="6">
        <f>'D1'!AF6*'C3'!AF5</f>
        <v>0</v>
      </c>
      <c r="AG5" s="6">
        <f>'D1'!AG6*'C3'!AG5</f>
        <v>0</v>
      </c>
      <c r="AH5" s="6">
        <f>'D1'!AH6*'C3'!AH5</f>
        <v>0</v>
      </c>
      <c r="AI5" s="6">
        <f>'D1'!AI6*'C3'!AI5</f>
        <v>0</v>
      </c>
      <c r="AJ5" s="6">
        <f>'D1'!AJ6*'C3'!AJ5</f>
        <v>0</v>
      </c>
      <c r="AK5" s="6">
        <f>'D1'!AK6*'C3'!AK5</f>
        <v>0</v>
      </c>
    </row>
    <row r="6" spans="1:37" ht="15">
      <c r="A6" s="5">
        <v>4</v>
      </c>
      <c r="B6" s="5">
        <v>4</v>
      </c>
      <c r="C6" s="1" t="s">
        <v>231</v>
      </c>
      <c r="D6" s="6">
        <f>'D1'!D7*'C3'!D6</f>
        <v>0</v>
      </c>
      <c r="E6" s="6">
        <f>'D1'!E7*'C3'!E6</f>
        <v>16517.759182607697</v>
      </c>
      <c r="F6" s="6">
        <f>'D1'!F7*'C3'!F6</f>
        <v>0</v>
      </c>
      <c r="G6" s="6">
        <f>'D1'!G7*'C3'!G6</f>
        <v>0</v>
      </c>
      <c r="H6" s="6">
        <f>'D1'!H7*'C3'!H6</f>
        <v>0</v>
      </c>
      <c r="I6" s="6">
        <f>'D1'!I7*'C3'!I6</f>
        <v>0</v>
      </c>
      <c r="J6" s="6">
        <f>'D1'!J7*'C3'!J6</f>
        <v>0</v>
      </c>
      <c r="K6" s="6">
        <f>'D1'!K7*'C3'!K6</f>
        <v>0</v>
      </c>
      <c r="L6" s="6">
        <f>'D1'!L7*'C3'!L6</f>
        <v>0</v>
      </c>
      <c r="M6" s="6">
        <f>'D1'!M7*'C3'!M6</f>
        <v>0</v>
      </c>
      <c r="N6" s="6">
        <f>'D1'!N7*'C3'!N6</f>
        <v>7857169.709429186</v>
      </c>
      <c r="O6" s="6">
        <f>'D1'!O7*'C3'!O6</f>
        <v>3461732.2463746974</v>
      </c>
      <c r="P6" s="6">
        <f>'D1'!P7*'C3'!P6</f>
        <v>219785.15324314334</v>
      </c>
      <c r="Q6" s="6">
        <f>'D1'!Q7*'C3'!Q6</f>
        <v>161225.01104750094</v>
      </c>
      <c r="R6" s="6">
        <f>'D1'!R7*'C3'!R6</f>
        <v>72295.86415977559</v>
      </c>
      <c r="S6" s="6">
        <f>'D1'!S7*'C3'!S6</f>
        <v>0</v>
      </c>
      <c r="T6" s="6">
        <f>'D1'!T7*'C3'!T6</f>
        <v>0</v>
      </c>
      <c r="U6" s="6">
        <f>'D1'!U7*'C3'!U6</f>
        <v>984.309797629724</v>
      </c>
      <c r="V6" s="6">
        <f>'D1'!V7*'C3'!V6</f>
        <v>14336.732011228767</v>
      </c>
      <c r="W6" s="6">
        <f>'D1'!W7*'C3'!W6</f>
        <v>172515.2546559566</v>
      </c>
      <c r="X6" s="6">
        <f>'D1'!X7*'C3'!X6</f>
        <v>157137.27852187346</v>
      </c>
      <c r="Y6" s="6">
        <f>'D1'!Y7*'C3'!Y6</f>
        <v>0</v>
      </c>
      <c r="Z6" s="6">
        <f>'D1'!Z7*'C3'!Z6</f>
        <v>255166.06640929842</v>
      </c>
      <c r="AA6" s="6">
        <f>'D1'!AA7*'C3'!AA6</f>
        <v>0</v>
      </c>
      <c r="AB6" s="6">
        <f>'D1'!AB7*'C3'!AB6</f>
        <v>0</v>
      </c>
      <c r="AC6" s="6">
        <f>'D1'!AC7*'C3'!AC6</f>
        <v>0</v>
      </c>
      <c r="AD6" s="6">
        <f>'D1'!AD7*'C3'!AD6</f>
        <v>0</v>
      </c>
      <c r="AE6" s="6">
        <f>'D1'!AE7*'C3'!AE6</f>
        <v>0</v>
      </c>
      <c r="AF6" s="6">
        <f>'D1'!AF7*'C3'!AF6</f>
        <v>0</v>
      </c>
      <c r="AG6" s="6">
        <f>'D1'!AG7*'C3'!AG6</f>
        <v>0</v>
      </c>
      <c r="AH6" s="6">
        <f>'D1'!AH7*'C3'!AH6</f>
        <v>0</v>
      </c>
      <c r="AI6" s="6">
        <f>'D1'!AI7*'C3'!AI6</f>
        <v>0</v>
      </c>
      <c r="AJ6" s="6">
        <f>'D1'!AJ7*'C3'!AJ6</f>
        <v>0</v>
      </c>
      <c r="AK6" s="6">
        <f>'D1'!AK7*'C3'!AK6</f>
        <v>0</v>
      </c>
    </row>
    <row r="7" spans="1:37" ht="15">
      <c r="A7" s="5">
        <v>5</v>
      </c>
      <c r="B7" s="5">
        <v>5</v>
      </c>
      <c r="C7" s="1" t="s">
        <v>232</v>
      </c>
      <c r="D7" s="6">
        <f>'D1'!D8*'C3'!D7</f>
        <v>0</v>
      </c>
      <c r="E7" s="6">
        <f>'D1'!E8*'C3'!E7</f>
        <v>4991195.615769684</v>
      </c>
      <c r="F7" s="6">
        <f>'D1'!F8*'C3'!F7</f>
        <v>25892.101430945826</v>
      </c>
      <c r="G7" s="6">
        <f>'D1'!G8*'C3'!G7</f>
        <v>0</v>
      </c>
      <c r="H7" s="6">
        <f>'D1'!H8*'C3'!H7</f>
        <v>0</v>
      </c>
      <c r="I7" s="6">
        <f>'D1'!I8*'C3'!I7</f>
        <v>0</v>
      </c>
      <c r="J7" s="6">
        <f>'D1'!J8*'C3'!J7</f>
        <v>0</v>
      </c>
      <c r="K7" s="6">
        <f>'D1'!K8*'C3'!K7</f>
        <v>0</v>
      </c>
      <c r="L7" s="6">
        <f>'D1'!L8*'C3'!L7</f>
        <v>0</v>
      </c>
      <c r="M7" s="6">
        <f>'D1'!M8*'C3'!M7</f>
        <v>0</v>
      </c>
      <c r="N7" s="6">
        <f>'D1'!N8*'C3'!N7</f>
        <v>3990682.0192392613</v>
      </c>
      <c r="O7" s="6">
        <f>'D1'!O8*'C3'!O7</f>
        <v>15778764.86539197</v>
      </c>
      <c r="P7" s="6">
        <f>'D1'!P8*'C3'!P7</f>
        <v>458174.73194497556</v>
      </c>
      <c r="Q7" s="6">
        <f>'D1'!Q8*'C3'!Q7</f>
        <v>2455988.2256348</v>
      </c>
      <c r="R7" s="6">
        <f>'D1'!R8*'C3'!R7</f>
        <v>181134.95977819842</v>
      </c>
      <c r="S7" s="6">
        <f>'D1'!S8*'C3'!S7</f>
        <v>0</v>
      </c>
      <c r="T7" s="6">
        <f>'D1'!T8*'C3'!T7</f>
        <v>0</v>
      </c>
      <c r="U7" s="6">
        <f>'D1'!U8*'C3'!U7</f>
        <v>701.3654733788193</v>
      </c>
      <c r="V7" s="6">
        <f>'D1'!V8*'C3'!V7</f>
        <v>170.41634191342305</v>
      </c>
      <c r="W7" s="6">
        <f>'D1'!W8*'C3'!W7</f>
        <v>1770009.5755168223</v>
      </c>
      <c r="X7" s="6">
        <f>'D1'!X8*'C3'!X7</f>
        <v>710015.2769565881</v>
      </c>
      <c r="Y7" s="6">
        <f>'D1'!Y8*'C3'!Y7</f>
        <v>2366.469459817067</v>
      </c>
      <c r="Z7" s="6">
        <f>'D1'!Z8*'C3'!Z7</f>
        <v>494447.0240071664</v>
      </c>
      <c r="AA7" s="6">
        <f>'D1'!AA8*'C3'!AA7</f>
        <v>7610401.624407904</v>
      </c>
      <c r="AB7" s="6">
        <f>'D1'!AB8*'C3'!AB7</f>
        <v>388936.0040860738</v>
      </c>
      <c r="AC7" s="6">
        <f>'D1'!AC8*'C3'!AC7</f>
        <v>151879.59841859998</v>
      </c>
      <c r="AD7" s="6">
        <f>'D1'!AD8*'C3'!AD7</f>
        <v>0</v>
      </c>
      <c r="AE7" s="6">
        <f>'D1'!AE8*'C3'!AE7</f>
        <v>0</v>
      </c>
      <c r="AF7" s="6">
        <f>'D1'!AF8*'C3'!AF7</f>
        <v>0</v>
      </c>
      <c r="AG7" s="6">
        <f>'D1'!AG8*'C3'!AG7</f>
        <v>0</v>
      </c>
      <c r="AH7" s="6">
        <f>'D1'!AH8*'C3'!AH7</f>
        <v>0</v>
      </c>
      <c r="AI7" s="6">
        <f>'D1'!AI8*'C3'!AI7</f>
        <v>0</v>
      </c>
      <c r="AJ7" s="6">
        <f>'D1'!AJ8*'C3'!AJ7</f>
        <v>0</v>
      </c>
      <c r="AK7" s="6">
        <f>'D1'!AK8*'C3'!AK7</f>
        <v>0</v>
      </c>
    </row>
    <row r="8" spans="1:37" ht="15">
      <c r="A8" s="5">
        <v>6</v>
      </c>
      <c r="B8" s="5">
        <v>6</v>
      </c>
      <c r="C8" s="1" t="s">
        <v>233</v>
      </c>
      <c r="D8" s="6">
        <f>'D1'!D9*'C3'!D8</f>
        <v>0</v>
      </c>
      <c r="E8" s="6">
        <f>'D1'!E9*'C3'!E8</f>
        <v>8196757.851307892</v>
      </c>
      <c r="F8" s="6">
        <f>'D1'!F9*'C3'!F8</f>
        <v>314175.68991468905</v>
      </c>
      <c r="G8" s="6">
        <f>'D1'!G9*'C3'!G8</f>
        <v>0</v>
      </c>
      <c r="H8" s="6">
        <f>'D1'!H9*'C3'!H8</f>
        <v>352172.2397331464</v>
      </c>
      <c r="I8" s="6">
        <f>'D1'!I9*'C3'!I8</f>
        <v>2120.3933184532675</v>
      </c>
      <c r="J8" s="6">
        <f>'D1'!J9*'C3'!J8</f>
        <v>0</v>
      </c>
      <c r="K8" s="6">
        <f>'D1'!K9*'C3'!K8</f>
        <v>703.1646926541566</v>
      </c>
      <c r="L8" s="6">
        <f>'D1'!L9*'C3'!L8</f>
        <v>0</v>
      </c>
      <c r="M8" s="6">
        <f>'D1'!M9*'C3'!M8</f>
        <v>4044840.7232374777</v>
      </c>
      <c r="N8" s="6">
        <f>'D1'!N9*'C3'!N8</f>
        <v>3107693.5581240337</v>
      </c>
      <c r="O8" s="6">
        <f>'D1'!O9*'C3'!O8</f>
        <v>24137746.621434614</v>
      </c>
      <c r="P8" s="6">
        <f>'D1'!P9*'C3'!P8</f>
        <v>677669.0815220933</v>
      </c>
      <c r="Q8" s="6">
        <f>'D1'!Q9*'C3'!Q8</f>
        <v>532692.1610433916</v>
      </c>
      <c r="R8" s="6">
        <f>'D1'!R9*'C3'!R8</f>
        <v>93167.67135827213</v>
      </c>
      <c r="S8" s="6">
        <f>'D1'!S9*'C3'!S8</f>
        <v>0</v>
      </c>
      <c r="T8" s="6">
        <f>'D1'!T9*'C3'!T8</f>
        <v>727.85708830528</v>
      </c>
      <c r="U8" s="6">
        <f>'D1'!U9*'C3'!U8</f>
        <v>9731956.109268572</v>
      </c>
      <c r="V8" s="6">
        <f>'D1'!V9*'C3'!V8</f>
        <v>7318868.9733182285</v>
      </c>
      <c r="W8" s="6">
        <f>'D1'!W9*'C3'!W8</f>
        <v>3631908.4828620134</v>
      </c>
      <c r="X8" s="6">
        <f>'D1'!X9*'C3'!X8</f>
        <v>5470841.171180062</v>
      </c>
      <c r="Y8" s="6">
        <f>'D1'!Y9*'C3'!Y8</f>
        <v>880303.0728908703</v>
      </c>
      <c r="Z8" s="6">
        <f>'D1'!Z9*'C3'!Z8</f>
        <v>1163473.134020125</v>
      </c>
      <c r="AA8" s="6">
        <f>'D1'!AA9*'C3'!AA8</f>
        <v>0</v>
      </c>
      <c r="AB8" s="6">
        <f>'D1'!AB9*'C3'!AB8</f>
        <v>0</v>
      </c>
      <c r="AC8" s="6">
        <f>'D1'!AC9*'C3'!AC8</f>
        <v>0</v>
      </c>
      <c r="AD8" s="6">
        <f>'D1'!AD9*'C3'!AD8</f>
        <v>0</v>
      </c>
      <c r="AE8" s="6">
        <f>'D1'!AE9*'C3'!AE8</f>
        <v>0</v>
      </c>
      <c r="AF8" s="6">
        <f>'D1'!AF9*'C3'!AF8</f>
        <v>0</v>
      </c>
      <c r="AG8" s="6">
        <f>'D1'!AG9*'C3'!AG8</f>
        <v>0</v>
      </c>
      <c r="AH8" s="6">
        <f>'D1'!AH9*'C3'!AH8</f>
        <v>0</v>
      </c>
      <c r="AI8" s="6">
        <f>'D1'!AI9*'C3'!AI8</f>
        <v>203196.83014971353</v>
      </c>
      <c r="AJ8" s="6">
        <f>'D1'!AJ9*'C3'!AJ8</f>
        <v>0</v>
      </c>
      <c r="AK8" s="6">
        <f>'D1'!AK9*'C3'!AK8</f>
        <v>0</v>
      </c>
    </row>
    <row r="9" spans="1:37" ht="15">
      <c r="A9" s="5">
        <v>7</v>
      </c>
      <c r="B9" s="5">
        <v>7</v>
      </c>
      <c r="C9" s="1" t="s">
        <v>234</v>
      </c>
      <c r="D9" s="6">
        <f>'D1'!D10*'C3'!D9</f>
        <v>0</v>
      </c>
      <c r="E9" s="6">
        <f>'D1'!E10*'C3'!E9</f>
        <v>13059179.642559145</v>
      </c>
      <c r="F9" s="6">
        <f>'D1'!F10*'C3'!F9</f>
        <v>12161.718345599998</v>
      </c>
      <c r="G9" s="6">
        <f>'D1'!G10*'C3'!G9</f>
        <v>0</v>
      </c>
      <c r="H9" s="6">
        <f>'D1'!H10*'C3'!H9</f>
        <v>7524603.26370735</v>
      </c>
      <c r="I9" s="6">
        <f>'D1'!I10*'C3'!I9</f>
        <v>4701614.068388614</v>
      </c>
      <c r="J9" s="6">
        <f>'D1'!J10*'C3'!J9</f>
        <v>0</v>
      </c>
      <c r="K9" s="6">
        <f>'D1'!K10*'C3'!K9</f>
        <v>1935706.9763804555</v>
      </c>
      <c r="L9" s="6">
        <f>'D1'!L10*'C3'!L9</f>
        <v>0</v>
      </c>
      <c r="M9" s="6">
        <f>'D1'!M10*'C3'!M9</f>
        <v>0</v>
      </c>
      <c r="N9" s="6">
        <f>'D1'!N10*'C3'!N9</f>
        <v>509095.747504181</v>
      </c>
      <c r="O9" s="6">
        <f>'D1'!O10*'C3'!O9</f>
        <v>5088835.918835193</v>
      </c>
      <c r="P9" s="6">
        <f>'D1'!P10*'C3'!P9</f>
        <v>670721.7877919462</v>
      </c>
      <c r="Q9" s="6">
        <f>'D1'!Q10*'C3'!Q9</f>
        <v>242919.38527759255</v>
      </c>
      <c r="R9" s="6">
        <f>'D1'!R10*'C3'!R9</f>
        <v>1699471.4589996445</v>
      </c>
      <c r="S9" s="6">
        <f>'D1'!S10*'C3'!S9</f>
        <v>0</v>
      </c>
      <c r="T9" s="6">
        <f>'D1'!T10*'C3'!T9</f>
        <v>927776.8444457884</v>
      </c>
      <c r="U9" s="6">
        <f>'D1'!U10*'C3'!U9</f>
        <v>16601264.964573171</v>
      </c>
      <c r="V9" s="6">
        <f>'D1'!V10*'C3'!V9</f>
        <v>54656.149206303875</v>
      </c>
      <c r="W9" s="6">
        <f>'D1'!W10*'C3'!W9</f>
        <v>371851.5680402131</v>
      </c>
      <c r="X9" s="6">
        <f>'D1'!X10*'C3'!X9</f>
        <v>682208.7177440088</v>
      </c>
      <c r="Y9" s="6">
        <f>'D1'!Y10*'C3'!Y9</f>
        <v>2507.053166632796</v>
      </c>
      <c r="Z9" s="6">
        <f>'D1'!Z10*'C3'!Z9</f>
        <v>1934.5553632772403</v>
      </c>
      <c r="AA9" s="6">
        <f>'D1'!AA10*'C3'!AA9</f>
        <v>0</v>
      </c>
      <c r="AB9" s="6">
        <f>'D1'!AB10*'C3'!AB9</f>
        <v>0</v>
      </c>
      <c r="AC9" s="6">
        <f>'D1'!AC10*'C3'!AC9</f>
        <v>0</v>
      </c>
      <c r="AD9" s="6">
        <f>'D1'!AD10*'C3'!AD9</f>
        <v>0</v>
      </c>
      <c r="AE9" s="6">
        <f>'D1'!AE10*'C3'!AE9</f>
        <v>0</v>
      </c>
      <c r="AF9" s="6">
        <f>'D1'!AF10*'C3'!AF9</f>
        <v>0</v>
      </c>
      <c r="AG9" s="6">
        <f>'D1'!AG10*'C3'!AG9</f>
        <v>0</v>
      </c>
      <c r="AH9" s="6">
        <f>'D1'!AH10*'C3'!AH9</f>
        <v>0</v>
      </c>
      <c r="AI9" s="6">
        <f>'D1'!AI10*'C3'!AI9</f>
        <v>0</v>
      </c>
      <c r="AJ9" s="6">
        <f>'D1'!AJ10*'C3'!AJ9</f>
        <v>0</v>
      </c>
      <c r="AK9" s="6">
        <f>'D1'!AK10*'C3'!AK9</f>
        <v>0</v>
      </c>
    </row>
    <row r="10" spans="1:37" ht="15">
      <c r="A10" s="5">
        <v>8</v>
      </c>
      <c r="B10" s="5">
        <v>8</v>
      </c>
      <c r="C10" s="1" t="s">
        <v>235</v>
      </c>
      <c r="D10" s="6">
        <f>'D1'!D11*'C3'!D10</f>
        <v>0</v>
      </c>
      <c r="E10" s="6">
        <f>'D1'!E11*'C3'!E10</f>
        <v>101353445.33649658</v>
      </c>
      <c r="F10" s="6">
        <f>'D1'!F11*'C3'!F10</f>
        <v>1960656.3476906347</v>
      </c>
      <c r="G10" s="6">
        <f>'D1'!G11*'C3'!G10</f>
        <v>0</v>
      </c>
      <c r="H10" s="6">
        <f>'D1'!H11*'C3'!H10</f>
        <v>806317.4138900798</v>
      </c>
      <c r="I10" s="6">
        <f>'D1'!I11*'C3'!I10</f>
        <v>0</v>
      </c>
      <c r="J10" s="6">
        <f>'D1'!J11*'C3'!J10</f>
        <v>0</v>
      </c>
      <c r="K10" s="6">
        <f>'D1'!K11*'C3'!K10</f>
        <v>0</v>
      </c>
      <c r="L10" s="6">
        <f>'D1'!L11*'C3'!L10</f>
        <v>0</v>
      </c>
      <c r="M10" s="6">
        <f>'D1'!M11*'C3'!M10</f>
        <v>0</v>
      </c>
      <c r="N10" s="6">
        <f>'D1'!N11*'C3'!N10</f>
        <v>7717112.473111568</v>
      </c>
      <c r="O10" s="6">
        <f>'D1'!O11*'C3'!O10</f>
        <v>29750873.312922657</v>
      </c>
      <c r="P10" s="6">
        <f>'D1'!P11*'C3'!P10</f>
        <v>887809.6242510511</v>
      </c>
      <c r="Q10" s="6">
        <f>'D1'!Q11*'C3'!Q10</f>
        <v>4994737.40174289</v>
      </c>
      <c r="R10" s="6">
        <f>'D1'!R11*'C3'!R10</f>
        <v>133101.69304361113</v>
      </c>
      <c r="S10" s="6">
        <f>'D1'!S11*'C3'!S10</f>
        <v>0</v>
      </c>
      <c r="T10" s="6">
        <f>'D1'!T11*'C3'!T10</f>
        <v>0</v>
      </c>
      <c r="U10" s="6">
        <f>'D1'!U11*'C3'!U10</f>
        <v>35993.75029785517</v>
      </c>
      <c r="V10" s="6">
        <f>'D1'!V11*'C3'!V10</f>
        <v>342824.4216191268</v>
      </c>
      <c r="W10" s="6">
        <f>'D1'!W11*'C3'!W10</f>
        <v>16188322.292401034</v>
      </c>
      <c r="X10" s="6">
        <f>'D1'!X11*'C3'!X10</f>
        <v>3030467.1448772447</v>
      </c>
      <c r="Y10" s="6">
        <f>'D1'!Y11*'C3'!Y10</f>
        <v>170120.72508067972</v>
      </c>
      <c r="Z10" s="6">
        <f>'D1'!Z11*'C3'!Z10</f>
        <v>2395939.696173808</v>
      </c>
      <c r="AA10" s="6">
        <f>'D1'!AA11*'C3'!AA10</f>
        <v>0</v>
      </c>
      <c r="AB10" s="6">
        <f>'D1'!AB11*'C3'!AB10</f>
        <v>0</v>
      </c>
      <c r="AC10" s="6">
        <f>'D1'!AC11*'C3'!AC10</f>
        <v>3298041.2245275006</v>
      </c>
      <c r="AD10" s="6">
        <f>'D1'!AD11*'C3'!AD10</f>
        <v>0</v>
      </c>
      <c r="AE10" s="6">
        <f>'D1'!AE11*'C3'!AE10</f>
        <v>0</v>
      </c>
      <c r="AF10" s="6">
        <f>'D1'!AF11*'C3'!AF10</f>
        <v>0</v>
      </c>
      <c r="AG10" s="6">
        <f>'D1'!AG11*'C3'!AG10</f>
        <v>0</v>
      </c>
      <c r="AH10" s="6">
        <f>'D1'!AH11*'C3'!AH10</f>
        <v>0</v>
      </c>
      <c r="AI10" s="6">
        <f>'D1'!AI11*'C3'!AI10</f>
        <v>0</v>
      </c>
      <c r="AJ10" s="6">
        <f>'D1'!AJ11*'C3'!AJ10</f>
        <v>0</v>
      </c>
      <c r="AK10" s="6">
        <f>'D1'!AK11*'C3'!AK10</f>
        <v>0</v>
      </c>
    </row>
    <row r="11" spans="1:37" ht="15">
      <c r="A11" s="5">
        <v>9</v>
      </c>
      <c r="B11" s="5">
        <v>9</v>
      </c>
      <c r="C11" s="1" t="s">
        <v>236</v>
      </c>
      <c r="D11" s="6">
        <f>'D1'!D12*'C3'!D11</f>
        <v>5362243.547827876</v>
      </c>
      <c r="E11" s="6">
        <f>'D1'!E12*'C3'!E11</f>
        <v>1701509.7788974799</v>
      </c>
      <c r="F11" s="6">
        <f>'D1'!F12*'C3'!F11</f>
        <v>45876830.80043131</v>
      </c>
      <c r="G11" s="6">
        <f>'D1'!G12*'C3'!G11</f>
        <v>0</v>
      </c>
      <c r="H11" s="6">
        <f>'D1'!H12*'C3'!H11</f>
        <v>15675771.10074642</v>
      </c>
      <c r="I11" s="6">
        <f>'D1'!I12*'C3'!I11</f>
        <v>971224.8441547343</v>
      </c>
      <c r="J11" s="6">
        <f>'D1'!J12*'C3'!J11</f>
        <v>0</v>
      </c>
      <c r="K11" s="6">
        <f>'D1'!K12*'C3'!K11</f>
        <v>474671.4530717999</v>
      </c>
      <c r="L11" s="6">
        <f>'D1'!L12*'C3'!L11</f>
        <v>0</v>
      </c>
      <c r="M11" s="6">
        <f>'D1'!M12*'C3'!M11</f>
        <v>0</v>
      </c>
      <c r="N11" s="6">
        <f>'D1'!N12*'C3'!N11</f>
        <v>4239169.254076766</v>
      </c>
      <c r="O11" s="6">
        <f>'D1'!O12*'C3'!O11</f>
        <v>3450976.8202473857</v>
      </c>
      <c r="P11" s="6">
        <f>'D1'!P12*'C3'!P11</f>
        <v>459068.4374901152</v>
      </c>
      <c r="Q11" s="6">
        <f>'D1'!Q12*'C3'!Q11</f>
        <v>175846.65534863845</v>
      </c>
      <c r="R11" s="6">
        <f>'D1'!R12*'C3'!R11</f>
        <v>42657.19518345932</v>
      </c>
      <c r="S11" s="6">
        <f>'D1'!S12*'C3'!S11</f>
        <v>0</v>
      </c>
      <c r="T11" s="6">
        <f>'D1'!T12*'C3'!T11</f>
        <v>0</v>
      </c>
      <c r="U11" s="6">
        <f>'D1'!U12*'C3'!U11</f>
        <v>1314.394958523563</v>
      </c>
      <c r="V11" s="6">
        <f>'D1'!V12*'C3'!V11</f>
        <v>118401.08923472604</v>
      </c>
      <c r="W11" s="6">
        <f>'D1'!W12*'C3'!W11</f>
        <v>2946807.830798389</v>
      </c>
      <c r="X11" s="6">
        <f>'D1'!X12*'C3'!X11</f>
        <v>793114.5099448784</v>
      </c>
      <c r="Y11" s="6">
        <f>'D1'!Y12*'C3'!Y11</f>
        <v>192583.1449271219</v>
      </c>
      <c r="Z11" s="6">
        <f>'D1'!Z12*'C3'!Z11</f>
        <v>1203430.5800668497</v>
      </c>
      <c r="AA11" s="6">
        <f>'D1'!AA12*'C3'!AA11</f>
        <v>0</v>
      </c>
      <c r="AB11" s="6">
        <f>'D1'!AB12*'C3'!AB11</f>
        <v>0</v>
      </c>
      <c r="AC11" s="6">
        <f>'D1'!AC12*'C3'!AC11</f>
        <v>0</v>
      </c>
      <c r="AD11" s="6">
        <f>'D1'!AD12*'C3'!AD11</f>
        <v>0</v>
      </c>
      <c r="AE11" s="6">
        <f>'D1'!AE12*'C3'!AE11</f>
        <v>0</v>
      </c>
      <c r="AF11" s="6">
        <f>'D1'!AF12*'C3'!AF11</f>
        <v>0</v>
      </c>
      <c r="AG11" s="6">
        <f>'D1'!AG12*'C3'!AG11</f>
        <v>0</v>
      </c>
      <c r="AH11" s="6">
        <f>'D1'!AH12*'C3'!AH11</f>
        <v>0</v>
      </c>
      <c r="AI11" s="6">
        <f>'D1'!AI12*'C3'!AI11</f>
        <v>5771811.191918215</v>
      </c>
      <c r="AJ11" s="6">
        <f>'D1'!AJ12*'C3'!AJ11</f>
        <v>0</v>
      </c>
      <c r="AK11" s="6">
        <f>'D1'!AK12*'C3'!AK11</f>
        <v>0</v>
      </c>
    </row>
    <row r="12" spans="1:37" ht="15">
      <c r="A12" s="5">
        <v>10</v>
      </c>
      <c r="B12" s="5">
        <v>10</v>
      </c>
      <c r="C12" s="1" t="s">
        <v>237</v>
      </c>
      <c r="D12" s="6">
        <f>'D1'!D13*'C3'!D12</f>
        <v>0</v>
      </c>
      <c r="E12" s="6">
        <f>'D1'!E13*'C3'!E12</f>
        <v>115419.19580338956</v>
      </c>
      <c r="F12" s="6">
        <f>'D1'!F13*'C3'!F12</f>
        <v>259935.2091211669</v>
      </c>
      <c r="G12" s="6">
        <f>'D1'!G13*'C3'!G12</f>
        <v>0</v>
      </c>
      <c r="H12" s="6">
        <f>'D1'!H13*'C3'!H12</f>
        <v>105617.90315420344</v>
      </c>
      <c r="I12" s="6">
        <f>'D1'!I13*'C3'!I12</f>
        <v>0</v>
      </c>
      <c r="J12" s="6">
        <f>'D1'!J13*'C3'!J12</f>
        <v>0</v>
      </c>
      <c r="K12" s="6">
        <f>'D1'!K13*'C3'!K12</f>
        <v>0</v>
      </c>
      <c r="L12" s="6">
        <f>'D1'!L13*'C3'!L12</f>
        <v>0</v>
      </c>
      <c r="M12" s="6">
        <f>'D1'!M13*'C3'!M12</f>
        <v>0</v>
      </c>
      <c r="N12" s="6">
        <f>'D1'!N13*'C3'!N12</f>
        <v>4508221.008071899</v>
      </c>
      <c r="O12" s="6">
        <f>'D1'!O13*'C3'!O12</f>
        <v>6956170.587855167</v>
      </c>
      <c r="P12" s="6">
        <f>'D1'!P13*'C3'!P12</f>
        <v>250203.64939689433</v>
      </c>
      <c r="Q12" s="6">
        <f>'D1'!Q13*'C3'!Q12</f>
        <v>171814.50274191808</v>
      </c>
      <c r="R12" s="6">
        <f>'D1'!R13*'C3'!R12</f>
        <v>44941.14714962478</v>
      </c>
      <c r="S12" s="6">
        <f>'D1'!S13*'C3'!S12</f>
        <v>0</v>
      </c>
      <c r="T12" s="6">
        <f>'D1'!T13*'C3'!T12</f>
        <v>0</v>
      </c>
      <c r="U12" s="6">
        <f>'D1'!U13*'C3'!U12</f>
        <v>6016.434856228306</v>
      </c>
      <c r="V12" s="6">
        <f>'D1'!V13*'C3'!V12</f>
        <v>206720.76930955655</v>
      </c>
      <c r="W12" s="6">
        <f>'D1'!W13*'C3'!W12</f>
        <v>8210.509741562864</v>
      </c>
      <c r="X12" s="6">
        <f>'D1'!X13*'C3'!X12</f>
        <v>334409.2994281943</v>
      </c>
      <c r="Y12" s="6">
        <f>'D1'!Y13*'C3'!Y12</f>
        <v>48755.691568919145</v>
      </c>
      <c r="Z12" s="6">
        <f>'D1'!Z13*'C3'!Z12</f>
        <v>233717.81846766765</v>
      </c>
      <c r="AA12" s="6">
        <f>'D1'!AA13*'C3'!AA12</f>
        <v>0</v>
      </c>
      <c r="AB12" s="6">
        <f>'D1'!AB13*'C3'!AB12</f>
        <v>0</v>
      </c>
      <c r="AC12" s="6">
        <f>'D1'!AC13*'C3'!AC12</f>
        <v>3572.367057</v>
      </c>
      <c r="AD12" s="6">
        <f>'D1'!AD13*'C3'!AD12</f>
        <v>0</v>
      </c>
      <c r="AE12" s="6">
        <f>'D1'!AE13*'C3'!AE12</f>
        <v>0</v>
      </c>
      <c r="AF12" s="6">
        <f>'D1'!AF13*'C3'!AF12</f>
        <v>0</v>
      </c>
      <c r="AG12" s="6">
        <f>'D1'!AG13*'C3'!AG12</f>
        <v>0</v>
      </c>
      <c r="AH12" s="6">
        <f>'D1'!AH13*'C3'!AH12</f>
        <v>0</v>
      </c>
      <c r="AI12" s="6">
        <f>'D1'!AI13*'C3'!AI12</f>
        <v>0</v>
      </c>
      <c r="AJ12" s="6">
        <f>'D1'!AJ13*'C3'!AJ12</f>
        <v>0</v>
      </c>
      <c r="AK12" s="6">
        <f>'D1'!AK13*'C3'!AK12</f>
        <v>0</v>
      </c>
    </row>
    <row r="13" spans="1:37" ht="15">
      <c r="A13" s="5">
        <v>11</v>
      </c>
      <c r="B13" s="5">
        <v>11</v>
      </c>
      <c r="C13" s="1" t="s">
        <v>238</v>
      </c>
      <c r="D13" s="6">
        <f>'D1'!D14*'C3'!D13</f>
        <v>0</v>
      </c>
      <c r="E13" s="6">
        <f>'D1'!E14*'C3'!E13</f>
        <v>13471.107774733386</v>
      </c>
      <c r="F13" s="6">
        <f>'D1'!F14*'C3'!F13</f>
        <v>63846.804789309615</v>
      </c>
      <c r="G13" s="6">
        <f>'D1'!G14*'C3'!G13</f>
        <v>0</v>
      </c>
      <c r="H13" s="6">
        <f>'D1'!H14*'C3'!H13</f>
        <v>0</v>
      </c>
      <c r="I13" s="6">
        <f>'D1'!I14*'C3'!I13</f>
        <v>0</v>
      </c>
      <c r="J13" s="6">
        <f>'D1'!J14*'C3'!J13</f>
        <v>0</v>
      </c>
      <c r="K13" s="6">
        <f>'D1'!K14*'C3'!K13</f>
        <v>0</v>
      </c>
      <c r="L13" s="6">
        <f>'D1'!L14*'C3'!L13</f>
        <v>0</v>
      </c>
      <c r="M13" s="6">
        <f>'D1'!M14*'C3'!M13</f>
        <v>0</v>
      </c>
      <c r="N13" s="6">
        <f>'D1'!N14*'C3'!N13</f>
        <v>1838186.9869858883</v>
      </c>
      <c r="O13" s="6">
        <f>'D1'!O14*'C3'!O13</f>
        <v>2081662.416212778</v>
      </c>
      <c r="P13" s="6">
        <f>'D1'!P14*'C3'!P13</f>
        <v>476679.9241661301</v>
      </c>
      <c r="Q13" s="6">
        <f>'D1'!Q14*'C3'!Q13</f>
        <v>1196856.9343543923</v>
      </c>
      <c r="R13" s="6">
        <f>'D1'!R14*'C3'!R13</f>
        <v>204905.62908759728</v>
      </c>
      <c r="S13" s="6">
        <f>'D1'!S14*'C3'!S13</f>
        <v>0</v>
      </c>
      <c r="T13" s="6">
        <f>'D1'!T14*'C3'!T13</f>
        <v>0</v>
      </c>
      <c r="U13" s="6">
        <f>'D1'!U14*'C3'!U13</f>
        <v>1221.6416324315514</v>
      </c>
      <c r="V13" s="6">
        <f>'D1'!V14*'C3'!V13</f>
        <v>150.83588816529536</v>
      </c>
      <c r="W13" s="6">
        <f>'D1'!W14*'C3'!W13</f>
        <v>49.9362194579536</v>
      </c>
      <c r="X13" s="6">
        <f>'D1'!X14*'C3'!X13</f>
        <v>1336366.7265766477</v>
      </c>
      <c r="Y13" s="6">
        <f>'D1'!Y14*'C3'!Y13</f>
        <v>7906.527477211949</v>
      </c>
      <c r="Z13" s="6">
        <f>'D1'!Z14*'C3'!Z13</f>
        <v>635694.9472422865</v>
      </c>
      <c r="AA13" s="6">
        <f>'D1'!AA14*'C3'!AA13</f>
        <v>0</v>
      </c>
      <c r="AB13" s="6">
        <f>'D1'!AB14*'C3'!AB13</f>
        <v>0</v>
      </c>
      <c r="AC13" s="6">
        <f>'D1'!AC14*'C3'!AC13</f>
        <v>0</v>
      </c>
      <c r="AD13" s="6">
        <f>'D1'!AD14*'C3'!AD13</f>
        <v>0</v>
      </c>
      <c r="AE13" s="6">
        <f>'D1'!AE14*'C3'!AE13</f>
        <v>0</v>
      </c>
      <c r="AF13" s="6">
        <f>'D1'!AF14*'C3'!AF13</f>
        <v>0</v>
      </c>
      <c r="AG13" s="6">
        <f>'D1'!AG14*'C3'!AG13</f>
        <v>0</v>
      </c>
      <c r="AH13" s="6">
        <f>'D1'!AH14*'C3'!AH13</f>
        <v>0</v>
      </c>
      <c r="AI13" s="6">
        <f>'D1'!AI14*'C3'!AI13</f>
        <v>0</v>
      </c>
      <c r="AJ13" s="6">
        <f>'D1'!AJ14*'C3'!AJ13</f>
        <v>0</v>
      </c>
      <c r="AK13" s="6">
        <f>'D1'!AK14*'C3'!AK13</f>
        <v>0</v>
      </c>
    </row>
    <row r="14" spans="1:37" ht="15">
      <c r="A14" s="5">
        <v>12</v>
      </c>
      <c r="B14" s="5">
        <v>12</v>
      </c>
      <c r="C14" s="1" t="s">
        <v>239</v>
      </c>
      <c r="D14" s="6">
        <f>'D1'!D15*'C3'!D14</f>
        <v>0</v>
      </c>
      <c r="E14" s="6">
        <f>'D1'!E15*'C3'!E14</f>
        <v>0</v>
      </c>
      <c r="F14" s="6">
        <f>'D1'!F15*'C3'!F14</f>
        <v>55098.81900976751</v>
      </c>
      <c r="G14" s="6">
        <f>'D1'!G15*'C3'!G14</f>
        <v>0</v>
      </c>
      <c r="H14" s="6">
        <f>'D1'!H15*'C3'!H14</f>
        <v>0</v>
      </c>
      <c r="I14" s="6">
        <f>'D1'!I15*'C3'!I14</f>
        <v>0</v>
      </c>
      <c r="J14" s="6">
        <f>'D1'!J15*'C3'!J14</f>
        <v>0</v>
      </c>
      <c r="K14" s="6">
        <f>'D1'!K15*'C3'!K14</f>
        <v>0</v>
      </c>
      <c r="L14" s="6">
        <f>'D1'!L15*'C3'!L14</f>
        <v>0</v>
      </c>
      <c r="M14" s="6">
        <f>'D1'!M15*'C3'!M14</f>
        <v>0</v>
      </c>
      <c r="N14" s="6">
        <f>'D1'!N15*'C3'!N14</f>
        <v>4533200.279643465</v>
      </c>
      <c r="O14" s="6">
        <f>'D1'!O15*'C3'!O14</f>
        <v>69739.96265911983</v>
      </c>
      <c r="P14" s="6">
        <f>'D1'!P15*'C3'!P14</f>
        <v>425325.33495120547</v>
      </c>
      <c r="Q14" s="6">
        <f>'D1'!Q15*'C3'!Q14</f>
        <v>1239703.6469025726</v>
      </c>
      <c r="R14" s="6">
        <f>'D1'!R15*'C3'!R14</f>
        <v>385144.5769406077</v>
      </c>
      <c r="S14" s="6">
        <f>'D1'!S15*'C3'!S14</f>
        <v>0</v>
      </c>
      <c r="T14" s="6">
        <f>'D1'!T15*'C3'!T14</f>
        <v>0</v>
      </c>
      <c r="U14" s="6">
        <f>'D1'!U15*'C3'!U14</f>
        <v>44170.13659802233</v>
      </c>
      <c r="V14" s="6">
        <f>'D1'!V15*'C3'!V14</f>
        <v>23228.584528461786</v>
      </c>
      <c r="W14" s="6">
        <f>'D1'!W15*'C3'!W14</f>
        <v>31916.152975945726</v>
      </c>
      <c r="X14" s="6">
        <f>'D1'!X15*'C3'!X14</f>
        <v>671850.8180316826</v>
      </c>
      <c r="Y14" s="6">
        <f>'D1'!Y15*'C3'!Y14</f>
        <v>859.598987291345</v>
      </c>
      <c r="Z14" s="6">
        <f>'D1'!Z15*'C3'!Z14</f>
        <v>310573.8759655924</v>
      </c>
      <c r="AA14" s="6">
        <f>'D1'!AA15*'C3'!AA14</f>
        <v>0</v>
      </c>
      <c r="AB14" s="6">
        <f>'D1'!AB15*'C3'!AB14</f>
        <v>0</v>
      </c>
      <c r="AC14" s="6">
        <f>'D1'!AC15*'C3'!AC14</f>
        <v>0</v>
      </c>
      <c r="AD14" s="6">
        <f>'D1'!AD15*'C3'!AD14</f>
        <v>0</v>
      </c>
      <c r="AE14" s="6">
        <f>'D1'!AE15*'C3'!AE14</f>
        <v>0</v>
      </c>
      <c r="AF14" s="6">
        <f>'D1'!AF15*'C3'!AF14</f>
        <v>0</v>
      </c>
      <c r="AG14" s="6">
        <f>'D1'!AG15*'C3'!AG14</f>
        <v>0</v>
      </c>
      <c r="AH14" s="6">
        <f>'D1'!AH15*'C3'!AH14</f>
        <v>0</v>
      </c>
      <c r="AI14" s="6">
        <f>'D1'!AI15*'C3'!AI14</f>
        <v>0</v>
      </c>
      <c r="AJ14" s="6">
        <f>'D1'!AJ15*'C3'!AJ14</f>
        <v>0</v>
      </c>
      <c r="AK14" s="6">
        <f>'D1'!AK15*'C3'!AK14</f>
        <v>0</v>
      </c>
    </row>
    <row r="15" spans="1:37" ht="15">
      <c r="A15" s="5">
        <v>13</v>
      </c>
      <c r="B15" s="5">
        <v>13</v>
      </c>
      <c r="C15" s="1" t="s">
        <v>240</v>
      </c>
      <c r="D15" s="6">
        <f>'D1'!D16*'C3'!D15</f>
        <v>0</v>
      </c>
      <c r="E15" s="6">
        <f>'D1'!E16*'C3'!E15</f>
        <v>0</v>
      </c>
      <c r="F15" s="6">
        <f>'D1'!F16*'C3'!F15</f>
        <v>119017.8540921569</v>
      </c>
      <c r="G15" s="6">
        <f>'D1'!G16*'C3'!G15</f>
        <v>0</v>
      </c>
      <c r="H15" s="6">
        <f>'D1'!H16*'C3'!H15</f>
        <v>0</v>
      </c>
      <c r="I15" s="6">
        <f>'D1'!I16*'C3'!I15</f>
        <v>0</v>
      </c>
      <c r="J15" s="6">
        <f>'D1'!J16*'C3'!J15</f>
        <v>0</v>
      </c>
      <c r="K15" s="6">
        <f>'D1'!K16*'C3'!K15</f>
        <v>0</v>
      </c>
      <c r="L15" s="6">
        <f>'D1'!L16*'C3'!L15</f>
        <v>0</v>
      </c>
      <c r="M15" s="6">
        <f>'D1'!M16*'C3'!M15</f>
        <v>0</v>
      </c>
      <c r="N15" s="6">
        <f>'D1'!N16*'C3'!N15</f>
        <v>4733238.559449189</v>
      </c>
      <c r="O15" s="6">
        <f>'D1'!O16*'C3'!O15</f>
        <v>43214.13048266837</v>
      </c>
      <c r="P15" s="6">
        <f>'D1'!P16*'C3'!P15</f>
        <v>367112.625952434</v>
      </c>
      <c r="Q15" s="6">
        <f>'D1'!Q16*'C3'!Q15</f>
        <v>484652.5246835261</v>
      </c>
      <c r="R15" s="6">
        <f>'D1'!R16*'C3'!R15</f>
        <v>364290.3386033893</v>
      </c>
      <c r="S15" s="6">
        <f>'D1'!S16*'C3'!S15</f>
        <v>0</v>
      </c>
      <c r="T15" s="6">
        <f>'D1'!T16*'C3'!T15</f>
        <v>0</v>
      </c>
      <c r="U15" s="6">
        <f>'D1'!U16*'C3'!U15</f>
        <v>8611.581967683433</v>
      </c>
      <c r="V15" s="6">
        <f>'D1'!V16*'C3'!V15</f>
        <v>14934.440773202288</v>
      </c>
      <c r="W15" s="6">
        <f>'D1'!W16*'C3'!W15</f>
        <v>4872.792289608826</v>
      </c>
      <c r="X15" s="6">
        <f>'D1'!X16*'C3'!X15</f>
        <v>886935.4964026582</v>
      </c>
      <c r="Y15" s="6">
        <f>'D1'!Y16*'C3'!Y15</f>
        <v>11667.499731654356</v>
      </c>
      <c r="Z15" s="6">
        <f>'D1'!Z16*'C3'!Z15</f>
        <v>523510.506066713</v>
      </c>
      <c r="AA15" s="6">
        <f>'D1'!AA16*'C3'!AA15</f>
        <v>0</v>
      </c>
      <c r="AB15" s="6">
        <f>'D1'!AB16*'C3'!AB15</f>
        <v>0</v>
      </c>
      <c r="AC15" s="6">
        <f>'D1'!AC16*'C3'!AC15</f>
        <v>0</v>
      </c>
      <c r="AD15" s="6">
        <f>'D1'!AD16*'C3'!AD15</f>
        <v>0</v>
      </c>
      <c r="AE15" s="6">
        <f>'D1'!AE16*'C3'!AE15</f>
        <v>0</v>
      </c>
      <c r="AF15" s="6">
        <f>'D1'!AF16*'C3'!AF15</f>
        <v>0</v>
      </c>
      <c r="AG15" s="6">
        <f>'D1'!AG16*'C3'!AG15</f>
        <v>0</v>
      </c>
      <c r="AH15" s="6">
        <f>'D1'!AH16*'C3'!AH15</f>
        <v>0</v>
      </c>
      <c r="AI15" s="6">
        <f>'D1'!AI16*'C3'!AI15</f>
        <v>0</v>
      </c>
      <c r="AJ15" s="6">
        <f>'D1'!AJ16*'C3'!AJ15</f>
        <v>0</v>
      </c>
      <c r="AK15" s="6">
        <f>'D1'!AK16*'C3'!AK15</f>
        <v>0</v>
      </c>
    </row>
    <row r="16" spans="1:37" ht="15">
      <c r="A16" s="5">
        <v>14</v>
      </c>
      <c r="B16" s="5">
        <v>14</v>
      </c>
      <c r="C16" s="1" t="s">
        <v>241</v>
      </c>
      <c r="D16" s="6">
        <f>'D1'!D17*'C3'!D16</f>
        <v>0</v>
      </c>
      <c r="E16" s="6">
        <f>'D1'!E17*'C3'!E16</f>
        <v>0</v>
      </c>
      <c r="F16" s="6">
        <f>'D1'!F17*'C3'!F16</f>
        <v>189568.43042707854</v>
      </c>
      <c r="G16" s="6">
        <f>'D1'!G17*'C3'!G16</f>
        <v>0</v>
      </c>
      <c r="H16" s="6">
        <f>'D1'!H17*'C3'!H16</f>
        <v>0</v>
      </c>
      <c r="I16" s="6">
        <f>'D1'!I17*'C3'!I16</f>
        <v>0</v>
      </c>
      <c r="J16" s="6">
        <f>'D1'!J17*'C3'!J16</f>
        <v>0</v>
      </c>
      <c r="K16" s="6">
        <f>'D1'!K17*'C3'!K16</f>
        <v>0</v>
      </c>
      <c r="L16" s="6">
        <f>'D1'!L17*'C3'!L16</f>
        <v>0</v>
      </c>
      <c r="M16" s="6">
        <f>'D1'!M17*'C3'!M16</f>
        <v>0</v>
      </c>
      <c r="N16" s="6">
        <f>'D1'!N17*'C3'!N16</f>
        <v>3077358.6773152887</v>
      </c>
      <c r="O16" s="6">
        <f>'D1'!O17*'C3'!O16</f>
        <v>643951.2422910766</v>
      </c>
      <c r="P16" s="6">
        <f>'D1'!P17*'C3'!P16</f>
        <v>638179.2763580254</v>
      </c>
      <c r="Q16" s="6">
        <f>'D1'!Q17*'C3'!Q16</f>
        <v>1233472.1383285502</v>
      </c>
      <c r="R16" s="6">
        <f>'D1'!R17*'C3'!R16</f>
        <v>2233933.4181064265</v>
      </c>
      <c r="S16" s="6">
        <f>'D1'!S17*'C3'!S16</f>
        <v>106499.77433867904</v>
      </c>
      <c r="T16" s="6">
        <f>'D1'!T17*'C3'!T16</f>
        <v>0</v>
      </c>
      <c r="U16" s="6">
        <f>'D1'!U17*'C3'!U16</f>
        <v>1287.0494143026006</v>
      </c>
      <c r="V16" s="6">
        <f>'D1'!V17*'C3'!V16</f>
        <v>8342.012174208594</v>
      </c>
      <c r="W16" s="6">
        <f>'D1'!W17*'C3'!W16</f>
        <v>166.12523756547208</v>
      </c>
      <c r="X16" s="6">
        <f>'D1'!X17*'C3'!X16</f>
        <v>670729.2007443416</v>
      </c>
      <c r="Y16" s="6">
        <f>'D1'!Y17*'C3'!Y16</f>
        <v>50181.69200013606</v>
      </c>
      <c r="Z16" s="6">
        <f>'D1'!Z17*'C3'!Z16</f>
        <v>531936.5742337627</v>
      </c>
      <c r="AA16" s="6">
        <f>'D1'!AA17*'C3'!AA16</f>
        <v>0</v>
      </c>
      <c r="AB16" s="6">
        <f>'D1'!AB17*'C3'!AB16</f>
        <v>0</v>
      </c>
      <c r="AC16" s="6">
        <f>'D1'!AC17*'C3'!AC16</f>
        <v>0</v>
      </c>
      <c r="AD16" s="6">
        <f>'D1'!AD17*'C3'!AD16</f>
        <v>0</v>
      </c>
      <c r="AE16" s="6">
        <f>'D1'!AE17*'C3'!AE16</f>
        <v>0</v>
      </c>
      <c r="AF16" s="6">
        <f>'D1'!AF17*'C3'!AF16</f>
        <v>0</v>
      </c>
      <c r="AG16" s="6">
        <f>'D1'!AG17*'C3'!AG16</f>
        <v>0</v>
      </c>
      <c r="AH16" s="6">
        <f>'D1'!AH17*'C3'!AH16</f>
        <v>0</v>
      </c>
      <c r="AI16" s="6">
        <f>'D1'!AI17*'C3'!AI16</f>
        <v>270557.5715327263</v>
      </c>
      <c r="AJ16" s="6">
        <f>'D1'!AJ17*'C3'!AJ16</f>
        <v>0</v>
      </c>
      <c r="AK16" s="6">
        <f>'D1'!AK17*'C3'!AK16</f>
        <v>0</v>
      </c>
    </row>
    <row r="17" spans="1:37" ht="15">
      <c r="A17" s="5">
        <v>15</v>
      </c>
      <c r="B17" s="5">
        <v>15</v>
      </c>
      <c r="C17" s="1" t="s">
        <v>225</v>
      </c>
      <c r="D17" s="6">
        <f>'D1'!D18*'C3'!D17</f>
        <v>0</v>
      </c>
      <c r="E17" s="6">
        <f>'D1'!E18*'C3'!E17</f>
        <v>0</v>
      </c>
      <c r="F17" s="6">
        <f>'D1'!F18*'C3'!F17</f>
        <v>53826.64086634178</v>
      </c>
      <c r="G17" s="6">
        <f>'D1'!G18*'C3'!G17</f>
        <v>0</v>
      </c>
      <c r="H17" s="6">
        <f>'D1'!H18*'C3'!H17</f>
        <v>0</v>
      </c>
      <c r="I17" s="6">
        <f>'D1'!I18*'C3'!I17</f>
        <v>0</v>
      </c>
      <c r="J17" s="6">
        <f>'D1'!J18*'C3'!J17</f>
        <v>0</v>
      </c>
      <c r="K17" s="6">
        <f>'D1'!K18*'C3'!K17</f>
        <v>0</v>
      </c>
      <c r="L17" s="6">
        <f>'D1'!L18*'C3'!L17</f>
        <v>0</v>
      </c>
      <c r="M17" s="6">
        <f>'D1'!M18*'C3'!M17</f>
        <v>0</v>
      </c>
      <c r="N17" s="6">
        <f>'D1'!N18*'C3'!N17</f>
        <v>179614.53829300834</v>
      </c>
      <c r="O17" s="6">
        <f>'D1'!O18*'C3'!O17</f>
        <v>5540.621297308971</v>
      </c>
      <c r="P17" s="6">
        <f>'D1'!P18*'C3'!P17</f>
        <v>57026.25533275594</v>
      </c>
      <c r="Q17" s="6">
        <f>'D1'!Q18*'C3'!Q17</f>
        <v>15395.491771114152</v>
      </c>
      <c r="R17" s="6">
        <f>'D1'!R18*'C3'!R17</f>
        <v>70029.48105488833</v>
      </c>
      <c r="S17" s="6">
        <f>'D1'!S18*'C3'!S17</f>
        <v>0</v>
      </c>
      <c r="T17" s="6">
        <f>'D1'!T18*'C3'!T17</f>
        <v>0</v>
      </c>
      <c r="U17" s="6">
        <f>'D1'!U18*'C3'!U17</f>
        <v>498.3573163336364</v>
      </c>
      <c r="V17" s="6">
        <f>'D1'!V18*'C3'!V17</f>
        <v>9194.161081878245</v>
      </c>
      <c r="W17" s="6">
        <f>'D1'!W18*'C3'!W17</f>
        <v>18318.088594906978</v>
      </c>
      <c r="X17" s="6">
        <f>'D1'!X18*'C3'!X17</f>
        <v>76772.25144151536</v>
      </c>
      <c r="Y17" s="6">
        <f>'D1'!Y18*'C3'!Y17</f>
        <v>0</v>
      </c>
      <c r="Z17" s="6">
        <f>'D1'!Z18*'C3'!Z17</f>
        <v>73942.26615671298</v>
      </c>
      <c r="AA17" s="6">
        <f>'D1'!AA18*'C3'!AA17</f>
        <v>0</v>
      </c>
      <c r="AB17" s="6">
        <f>'D1'!AB18*'C3'!AB17</f>
        <v>0</v>
      </c>
      <c r="AC17" s="6">
        <f>'D1'!AC18*'C3'!AC17</f>
        <v>0</v>
      </c>
      <c r="AD17" s="6">
        <f>'D1'!AD18*'C3'!AD17</f>
        <v>0</v>
      </c>
      <c r="AE17" s="6">
        <f>'D1'!AE18*'C3'!AE17</f>
        <v>0</v>
      </c>
      <c r="AF17" s="6">
        <f>'D1'!AF18*'C3'!AF17</f>
        <v>0</v>
      </c>
      <c r="AG17" s="6">
        <f>'D1'!AG18*'C3'!AG17</f>
        <v>0</v>
      </c>
      <c r="AH17" s="6">
        <f>'D1'!AH18*'C3'!AH17</f>
        <v>0</v>
      </c>
      <c r="AI17" s="6">
        <f>'D1'!AI18*'C3'!AI17</f>
        <v>0</v>
      </c>
      <c r="AJ17" s="6">
        <f>'D1'!AJ18*'C3'!AJ17</f>
        <v>0</v>
      </c>
      <c r="AK17" s="6">
        <f>'D1'!AK18*'C3'!AK17</f>
        <v>0</v>
      </c>
    </row>
    <row r="18" spans="1:37" ht="15">
      <c r="A18" s="5">
        <v>16</v>
      </c>
      <c r="B18" s="5">
        <v>16</v>
      </c>
      <c r="C18" s="1" t="s">
        <v>15</v>
      </c>
      <c r="D18" s="6">
        <f>'D1'!D19*'C3'!D18</f>
        <v>0</v>
      </c>
      <c r="E18" s="6">
        <f>'D1'!E19*'C3'!E18</f>
        <v>88448.9770963594</v>
      </c>
      <c r="F18" s="6">
        <f>'D1'!F19*'C3'!F18</f>
        <v>60140.94239871651</v>
      </c>
      <c r="G18" s="6">
        <f>'D1'!G19*'C3'!G18</f>
        <v>0</v>
      </c>
      <c r="H18" s="6">
        <f>'D1'!H19*'C3'!H18</f>
        <v>3688.8028225928465</v>
      </c>
      <c r="I18" s="6">
        <f>'D1'!I19*'C3'!I18</f>
        <v>0</v>
      </c>
      <c r="J18" s="6">
        <f>'D1'!J19*'C3'!J18</f>
        <v>0</v>
      </c>
      <c r="K18" s="6">
        <f>'D1'!K19*'C3'!K18</f>
        <v>0</v>
      </c>
      <c r="L18" s="6">
        <f>'D1'!L19*'C3'!L18</f>
        <v>0</v>
      </c>
      <c r="M18" s="6">
        <f>'D1'!M19*'C3'!M18</f>
        <v>0</v>
      </c>
      <c r="N18" s="6">
        <f>'D1'!N19*'C3'!N18</f>
        <v>4456714.46175219</v>
      </c>
      <c r="O18" s="6">
        <f>'D1'!O19*'C3'!O18</f>
        <v>4472525.9900406925</v>
      </c>
      <c r="P18" s="6">
        <f>'D1'!P19*'C3'!P18</f>
        <v>226183.35133742556</v>
      </c>
      <c r="Q18" s="6">
        <f>'D1'!Q19*'C3'!Q18</f>
        <v>1019177.482366336</v>
      </c>
      <c r="R18" s="6">
        <f>'D1'!R19*'C3'!R18</f>
        <v>186352.91157782252</v>
      </c>
      <c r="S18" s="6">
        <f>'D1'!S19*'C3'!S18</f>
        <v>0</v>
      </c>
      <c r="T18" s="6">
        <f>'D1'!T19*'C3'!T18</f>
        <v>0</v>
      </c>
      <c r="U18" s="6">
        <f>'D1'!U19*'C3'!U18</f>
        <v>52713.15668573092</v>
      </c>
      <c r="V18" s="6">
        <f>'D1'!V19*'C3'!V18</f>
        <v>58058.064468592325</v>
      </c>
      <c r="W18" s="6">
        <f>'D1'!W19*'C3'!W18</f>
        <v>332682.51396042557</v>
      </c>
      <c r="X18" s="6">
        <f>'D1'!X19*'C3'!X18</f>
        <v>1092309.4826009069</v>
      </c>
      <c r="Y18" s="6">
        <f>'D1'!Y19*'C3'!Y18</f>
        <v>0</v>
      </c>
      <c r="Z18" s="6">
        <f>'D1'!Z19*'C3'!Z18</f>
        <v>890110.0893535757</v>
      </c>
      <c r="AA18" s="6">
        <f>'D1'!AA19*'C3'!AA18</f>
        <v>0</v>
      </c>
      <c r="AB18" s="6">
        <f>'D1'!AB19*'C3'!AB18</f>
        <v>0</v>
      </c>
      <c r="AC18" s="6">
        <f>'D1'!AC19*'C3'!AC18</f>
        <v>204150.1053024</v>
      </c>
      <c r="AD18" s="6">
        <f>'D1'!AD19*'C3'!AD18</f>
        <v>0</v>
      </c>
      <c r="AE18" s="6">
        <f>'D1'!AE19*'C3'!AE18</f>
        <v>0</v>
      </c>
      <c r="AF18" s="6">
        <f>'D1'!AF19*'C3'!AF18</f>
        <v>0</v>
      </c>
      <c r="AG18" s="6">
        <f>'D1'!AG19*'C3'!AG18</f>
        <v>0</v>
      </c>
      <c r="AH18" s="6">
        <f>'D1'!AH19*'C3'!AH18</f>
        <v>0</v>
      </c>
      <c r="AI18" s="6">
        <f>'D1'!AI19*'C3'!AI18</f>
        <v>0</v>
      </c>
      <c r="AJ18" s="6">
        <f>'D1'!AJ19*'C3'!AJ18</f>
        <v>0</v>
      </c>
      <c r="AK18" s="6">
        <f>'D1'!AK19*'C3'!AK18</f>
        <v>0</v>
      </c>
    </row>
    <row r="19" spans="1:37" ht="15">
      <c r="A19" s="5">
        <v>17</v>
      </c>
      <c r="B19" s="5">
        <v>17</v>
      </c>
      <c r="C19" s="1" t="s">
        <v>242</v>
      </c>
      <c r="D19" s="6">
        <f>'D1'!D20*'C3'!D19</f>
        <v>0</v>
      </c>
      <c r="E19" s="6">
        <f>'D1'!E20*'C3'!E19</f>
        <v>2430.374531642316</v>
      </c>
      <c r="F19" s="6">
        <f>'D1'!F20*'C3'!F19</f>
        <v>0</v>
      </c>
      <c r="G19" s="6">
        <f>'D1'!G20*'C3'!G19</f>
        <v>0</v>
      </c>
      <c r="H19" s="6">
        <f>'D1'!H20*'C3'!H19</f>
        <v>0</v>
      </c>
      <c r="I19" s="6">
        <f>'D1'!I20*'C3'!I19</f>
        <v>0</v>
      </c>
      <c r="J19" s="6">
        <f>'D1'!J20*'C3'!J19</f>
        <v>0</v>
      </c>
      <c r="K19" s="6">
        <f>'D1'!K20*'C3'!K19</f>
        <v>0</v>
      </c>
      <c r="L19" s="6">
        <f>'D1'!L20*'C3'!L19</f>
        <v>0</v>
      </c>
      <c r="M19" s="6">
        <f>'D1'!M20*'C3'!M19</f>
        <v>0</v>
      </c>
      <c r="N19" s="6">
        <f>'D1'!N20*'C3'!N19</f>
        <v>1491568.5755024587</v>
      </c>
      <c r="O19" s="6">
        <f>'D1'!O20*'C3'!O19</f>
        <v>351954.6999461325</v>
      </c>
      <c r="P19" s="6">
        <f>'D1'!P20*'C3'!P19</f>
        <v>1737774.031219921</v>
      </c>
      <c r="Q19" s="6">
        <f>'D1'!Q20*'C3'!Q19</f>
        <v>128084046.37055238</v>
      </c>
      <c r="R19" s="6">
        <f>'D1'!R20*'C3'!R19</f>
        <v>5994846.845345959</v>
      </c>
      <c r="S19" s="6">
        <f>'D1'!S20*'C3'!S19</f>
        <v>0</v>
      </c>
      <c r="T19" s="6">
        <f>'D1'!T20*'C3'!T19</f>
        <v>0</v>
      </c>
      <c r="U19" s="6">
        <f>'D1'!U20*'C3'!U19</f>
        <v>0</v>
      </c>
      <c r="V19" s="6">
        <f>'D1'!V20*'C3'!V19</f>
        <v>0</v>
      </c>
      <c r="W19" s="6">
        <f>'D1'!W20*'C3'!W19</f>
        <v>0</v>
      </c>
      <c r="X19" s="6">
        <f>'D1'!X20*'C3'!X19</f>
        <v>54016.364000744856</v>
      </c>
      <c r="Y19" s="6">
        <f>'D1'!Y20*'C3'!Y19</f>
        <v>0</v>
      </c>
      <c r="Z19" s="6">
        <f>'D1'!Z20*'C3'!Z19</f>
        <v>805337.201674175</v>
      </c>
      <c r="AA19" s="6">
        <f>'D1'!AA20*'C3'!AA19</f>
        <v>0</v>
      </c>
      <c r="AB19" s="6">
        <f>'D1'!AB20*'C3'!AB19</f>
        <v>0</v>
      </c>
      <c r="AC19" s="6">
        <f>'D1'!AC20*'C3'!AC19</f>
        <v>0</v>
      </c>
      <c r="AD19" s="6">
        <f>'D1'!AD20*'C3'!AD19</f>
        <v>0</v>
      </c>
      <c r="AE19" s="6">
        <f>'D1'!AE20*'C3'!AE19</f>
        <v>0</v>
      </c>
      <c r="AF19" s="6">
        <f>'D1'!AF20*'C3'!AF19</f>
        <v>0</v>
      </c>
      <c r="AG19" s="6">
        <f>'D1'!AG20*'C3'!AG19</f>
        <v>0</v>
      </c>
      <c r="AH19" s="6">
        <f>'D1'!AH20*'C3'!AH19</f>
        <v>0</v>
      </c>
      <c r="AI19" s="6">
        <f>'D1'!AI20*'C3'!AI19</f>
        <v>0</v>
      </c>
      <c r="AJ19" s="6">
        <f>'D1'!AJ20*'C3'!AJ19</f>
        <v>0</v>
      </c>
      <c r="AK19" s="6">
        <f>'D1'!AK20*'C3'!AK19</f>
        <v>0</v>
      </c>
    </row>
    <row r="20" spans="1:37" ht="15">
      <c r="A20" s="5">
        <v>18</v>
      </c>
      <c r="B20" s="5">
        <v>18</v>
      </c>
      <c r="C20" s="1" t="s">
        <v>243</v>
      </c>
      <c r="D20" s="6">
        <f>'D1'!D21*'C3'!D20</f>
        <v>2895870.6892691446</v>
      </c>
      <c r="E20" s="6">
        <f>'D1'!E21*'C3'!E20</f>
        <v>79497620.47010525</v>
      </c>
      <c r="F20" s="6">
        <f>'D1'!F21*'C3'!F20</f>
        <v>194748.5085226123</v>
      </c>
      <c r="G20" s="6">
        <f>'D1'!G21*'C3'!G20</f>
        <v>0</v>
      </c>
      <c r="H20" s="6">
        <f>'D1'!H21*'C3'!H20</f>
        <v>4551173.814976711</v>
      </c>
      <c r="I20" s="6">
        <f>'D1'!I21*'C3'!I20</f>
        <v>2702535.1059241393</v>
      </c>
      <c r="J20" s="6">
        <f>'D1'!J21*'C3'!J20</f>
        <v>0</v>
      </c>
      <c r="K20" s="6">
        <f>'D1'!K21*'C3'!K20</f>
        <v>1896528.834622132</v>
      </c>
      <c r="L20" s="6">
        <f>'D1'!L21*'C3'!L20</f>
        <v>0</v>
      </c>
      <c r="M20" s="6">
        <f>'D1'!M21*'C3'!M20</f>
        <v>23100244.099244274</v>
      </c>
      <c r="N20" s="6">
        <f>'D1'!N21*'C3'!N20</f>
        <v>11387092.005213618</v>
      </c>
      <c r="O20" s="6">
        <f>'D1'!O21*'C3'!O20</f>
        <v>94064725.55395253</v>
      </c>
      <c r="P20" s="6">
        <f>'D1'!P21*'C3'!P20</f>
        <v>32065.437784918067</v>
      </c>
      <c r="Q20" s="6">
        <f>'D1'!Q21*'C3'!Q20</f>
        <v>405317.34565007605</v>
      </c>
      <c r="R20" s="6">
        <f>'D1'!R21*'C3'!R20</f>
        <v>0</v>
      </c>
      <c r="S20" s="6">
        <f>'D1'!S21*'C3'!S20</f>
        <v>0</v>
      </c>
      <c r="T20" s="6">
        <f>'D1'!T21*'C3'!T20</f>
        <v>95050.98804557079</v>
      </c>
      <c r="U20" s="6">
        <f>'D1'!U21*'C3'!U20</f>
        <v>0</v>
      </c>
      <c r="V20" s="6">
        <f>'D1'!V21*'C3'!V20</f>
        <v>0</v>
      </c>
      <c r="W20" s="6">
        <f>'D1'!W21*'C3'!W20</f>
        <v>0</v>
      </c>
      <c r="X20" s="6">
        <f>'D1'!X21*'C3'!X20</f>
        <v>1665855.999575935</v>
      </c>
      <c r="Y20" s="6">
        <f>'D1'!Y21*'C3'!Y20</f>
        <v>34260924.1311292</v>
      </c>
      <c r="Z20" s="6">
        <f>'D1'!Z21*'C3'!Z20</f>
        <v>520230.800951301</v>
      </c>
      <c r="AA20" s="6">
        <f>'D1'!AA21*'C3'!AA20</f>
        <v>0</v>
      </c>
      <c r="AB20" s="6">
        <f>'D1'!AB21*'C3'!AB20</f>
        <v>0</v>
      </c>
      <c r="AC20" s="6">
        <f>'D1'!AC21*'C3'!AC20</f>
        <v>658593.18</v>
      </c>
      <c r="AD20" s="6">
        <f>'D1'!AD21*'C3'!AD20</f>
        <v>0</v>
      </c>
      <c r="AE20" s="6">
        <f>'D1'!AE21*'C3'!AE20</f>
        <v>0</v>
      </c>
      <c r="AF20" s="6">
        <f>'D1'!AF21*'C3'!AF20</f>
        <v>0</v>
      </c>
      <c r="AG20" s="6">
        <f>'D1'!AG21*'C3'!AG20</f>
        <v>0</v>
      </c>
      <c r="AH20" s="6">
        <f>'D1'!AH21*'C3'!AH20</f>
        <v>0</v>
      </c>
      <c r="AI20" s="6">
        <f>'D1'!AI21*'C3'!AI20</f>
        <v>0</v>
      </c>
      <c r="AJ20" s="6">
        <f>'D1'!AJ21*'C3'!AJ20</f>
        <v>0</v>
      </c>
      <c r="AK20" s="6">
        <f>'D1'!AK21*'C3'!AK20</f>
        <v>0</v>
      </c>
    </row>
    <row r="21" spans="1:37" ht="15">
      <c r="A21" s="5">
        <v>19</v>
      </c>
      <c r="B21" s="5">
        <v>19</v>
      </c>
      <c r="C21" s="1" t="s">
        <v>244</v>
      </c>
      <c r="D21" s="6">
        <f>'D1'!D22*'C3'!D21</f>
        <v>0</v>
      </c>
      <c r="E21" s="6">
        <f>'D1'!E22*'C3'!E21</f>
        <v>18193.687863382125</v>
      </c>
      <c r="F21" s="6">
        <f>'D1'!F22*'C3'!F21</f>
        <v>0</v>
      </c>
      <c r="G21" s="6">
        <f>'D1'!G22*'C3'!G21</f>
        <v>0</v>
      </c>
      <c r="H21" s="6">
        <f>'D1'!H22*'C3'!H21</f>
        <v>0</v>
      </c>
      <c r="I21" s="6">
        <f>'D1'!I22*'C3'!I21</f>
        <v>0</v>
      </c>
      <c r="J21" s="6">
        <f>'D1'!J22*'C3'!J21</f>
        <v>0</v>
      </c>
      <c r="K21" s="6">
        <f>'D1'!K22*'C3'!K21</f>
        <v>0</v>
      </c>
      <c r="L21" s="6">
        <f>'D1'!L22*'C3'!L21</f>
        <v>0</v>
      </c>
      <c r="M21" s="6">
        <f>'D1'!M22*'C3'!M21</f>
        <v>0</v>
      </c>
      <c r="N21" s="6">
        <f>'D1'!N22*'C3'!N21</f>
        <v>5515227.546229663</v>
      </c>
      <c r="O21" s="6">
        <f>'D1'!O22*'C3'!O21</f>
        <v>2407076.366189042</v>
      </c>
      <c r="P21" s="6">
        <f>'D1'!P22*'C3'!P21</f>
        <v>2105139.8760546674</v>
      </c>
      <c r="Q21" s="6">
        <f>'D1'!Q22*'C3'!Q21</f>
        <v>1238237.409591038</v>
      </c>
      <c r="R21" s="6">
        <f>'D1'!R22*'C3'!R21</f>
        <v>179342.9359278224</v>
      </c>
      <c r="S21" s="6">
        <f>'D1'!S22*'C3'!S21</f>
        <v>0</v>
      </c>
      <c r="T21" s="6">
        <f>'D1'!T22*'C3'!T21</f>
        <v>0</v>
      </c>
      <c r="U21" s="6">
        <f>'D1'!U22*'C3'!U21</f>
        <v>0</v>
      </c>
      <c r="V21" s="6">
        <f>'D1'!V22*'C3'!V21</f>
        <v>0</v>
      </c>
      <c r="W21" s="6">
        <f>'D1'!W22*'C3'!W21</f>
        <v>0</v>
      </c>
      <c r="X21" s="6">
        <f>'D1'!X22*'C3'!X21</f>
        <v>20523.611994300038</v>
      </c>
      <c r="Y21" s="6">
        <f>'D1'!Y22*'C3'!Y21</f>
        <v>0</v>
      </c>
      <c r="Z21" s="6">
        <f>'D1'!Z22*'C3'!Z21</f>
        <v>544617.2209078578</v>
      </c>
      <c r="AA21" s="6">
        <f>'D1'!AA22*'C3'!AA21</f>
        <v>0</v>
      </c>
      <c r="AB21" s="6">
        <f>'D1'!AB22*'C3'!AB21</f>
        <v>0</v>
      </c>
      <c r="AC21" s="6">
        <f>'D1'!AC22*'C3'!AC21</f>
        <v>0</v>
      </c>
      <c r="AD21" s="6">
        <f>'D1'!AD22*'C3'!AD21</f>
        <v>10136623.454240281</v>
      </c>
      <c r="AE21" s="6">
        <f>'D1'!AE22*'C3'!AE21</f>
        <v>2119274.931181972</v>
      </c>
      <c r="AF21" s="6">
        <f>'D1'!AF22*'C3'!AF21</f>
        <v>0</v>
      </c>
      <c r="AG21" s="6">
        <f>'D1'!AG22*'C3'!AG21</f>
        <v>0</v>
      </c>
      <c r="AH21" s="6">
        <f>'D1'!AH22*'C3'!AH21</f>
        <v>0</v>
      </c>
      <c r="AI21" s="6">
        <f>'D1'!AI22*'C3'!AI21</f>
        <v>0</v>
      </c>
      <c r="AJ21" s="6">
        <f>'D1'!AJ22*'C3'!AJ21</f>
        <v>0</v>
      </c>
      <c r="AK21" s="6">
        <f>'D1'!AK22*'C3'!AK21</f>
        <v>0</v>
      </c>
    </row>
    <row r="22" spans="1:37" ht="15">
      <c r="A22" s="5">
        <v>20</v>
      </c>
      <c r="B22" s="5">
        <v>20</v>
      </c>
      <c r="C22" s="1" t="s">
        <v>226</v>
      </c>
      <c r="D22" s="6">
        <f>'D1'!D23*'C3'!D22</f>
        <v>0</v>
      </c>
      <c r="E22" s="6">
        <f>'D1'!E23*'C3'!E22</f>
        <v>0</v>
      </c>
      <c r="F22" s="6">
        <f>'D1'!F23*'C3'!F22</f>
        <v>0</v>
      </c>
      <c r="G22" s="6">
        <f>'D1'!G23*'C3'!G22</f>
        <v>0</v>
      </c>
      <c r="H22" s="6">
        <f>'D1'!H23*'C3'!H22</f>
        <v>0</v>
      </c>
      <c r="I22" s="6">
        <f>'D1'!I23*'C3'!I22</f>
        <v>0</v>
      </c>
      <c r="J22" s="6">
        <f>'D1'!J23*'C3'!J22</f>
        <v>0</v>
      </c>
      <c r="K22" s="6">
        <f>'D1'!K23*'C3'!K22</f>
        <v>0</v>
      </c>
      <c r="L22" s="6">
        <f>'D1'!L23*'C3'!L22</f>
        <v>0</v>
      </c>
      <c r="M22" s="6">
        <f>'D1'!M23*'C3'!M22</f>
        <v>0</v>
      </c>
      <c r="N22" s="6">
        <f>'D1'!N23*'C3'!N22</f>
        <v>6672403.132098</v>
      </c>
      <c r="O22" s="6">
        <f>'D1'!O23*'C3'!O22</f>
        <v>0</v>
      </c>
      <c r="P22" s="6">
        <f>'D1'!P23*'C3'!P22</f>
        <v>3057750.1146338065</v>
      </c>
      <c r="Q22" s="6">
        <f>'D1'!Q23*'C3'!Q22</f>
        <v>1977159.9213832035</v>
      </c>
      <c r="R22" s="6">
        <f>'D1'!R23*'C3'!R22</f>
        <v>57010.95484774526</v>
      </c>
      <c r="S22" s="6">
        <f>'D1'!S23*'C3'!S22</f>
        <v>0</v>
      </c>
      <c r="T22" s="6">
        <f>'D1'!T23*'C3'!T22</f>
        <v>0</v>
      </c>
      <c r="U22" s="6">
        <f>'D1'!U23*'C3'!U22</f>
        <v>0</v>
      </c>
      <c r="V22" s="6">
        <f>'D1'!V23*'C3'!V22</f>
        <v>0</v>
      </c>
      <c r="W22" s="6">
        <f>'D1'!W23*'C3'!W22</f>
        <v>0</v>
      </c>
      <c r="X22" s="6">
        <f>'D1'!X23*'C3'!X22</f>
        <v>1089.7493094318604</v>
      </c>
      <c r="Y22" s="6">
        <f>'D1'!Y23*'C3'!Y22</f>
        <v>0</v>
      </c>
      <c r="Z22" s="6">
        <f>'D1'!Z23*'C3'!Z22</f>
        <v>1035043.3438848001</v>
      </c>
      <c r="AA22" s="6">
        <f>'D1'!AA23*'C3'!AA22</f>
        <v>0</v>
      </c>
      <c r="AB22" s="6">
        <f>'D1'!AB23*'C3'!AB22</f>
        <v>0</v>
      </c>
      <c r="AC22" s="6">
        <f>'D1'!AC23*'C3'!AC22</f>
        <v>0</v>
      </c>
      <c r="AD22" s="6">
        <f>'D1'!AD23*'C3'!AD22</f>
        <v>0</v>
      </c>
      <c r="AE22" s="6">
        <f>'D1'!AE23*'C3'!AE22</f>
        <v>0</v>
      </c>
      <c r="AF22" s="6">
        <f>'D1'!AF23*'C3'!AF22</f>
        <v>0</v>
      </c>
      <c r="AG22" s="6">
        <f>'D1'!AG23*'C3'!AG22</f>
        <v>0</v>
      </c>
      <c r="AH22" s="6">
        <f>'D1'!AH23*'C3'!AH22</f>
        <v>0</v>
      </c>
      <c r="AI22" s="6">
        <f>'D1'!AI23*'C3'!AI22</f>
        <v>0</v>
      </c>
      <c r="AJ22" s="6">
        <f>'D1'!AJ23*'C3'!AJ22</f>
        <v>0</v>
      </c>
      <c r="AK22" s="6">
        <f>'D1'!AK23*'C3'!AK22</f>
        <v>0</v>
      </c>
    </row>
    <row r="23" spans="1:37" ht="15">
      <c r="A23" s="5">
        <v>21</v>
      </c>
      <c r="B23" s="5">
        <v>21</v>
      </c>
      <c r="C23" s="1" t="s">
        <v>227</v>
      </c>
      <c r="D23" s="6">
        <f>'D1'!D24*'C3'!D23</f>
        <v>0</v>
      </c>
      <c r="E23" s="6">
        <f>'D1'!E24*'C3'!E23</f>
        <v>0</v>
      </c>
      <c r="F23" s="6">
        <f>'D1'!F24*'C3'!F23</f>
        <v>0</v>
      </c>
      <c r="G23" s="6">
        <f>'D1'!G24*'C3'!G23</f>
        <v>0</v>
      </c>
      <c r="H23" s="6">
        <f>'D1'!H24*'C3'!H23</f>
        <v>0</v>
      </c>
      <c r="I23" s="6">
        <f>'D1'!I24*'C3'!I23</f>
        <v>0</v>
      </c>
      <c r="J23" s="6">
        <f>'D1'!J24*'C3'!J23</f>
        <v>0</v>
      </c>
      <c r="K23" s="6">
        <f>'D1'!K24*'C3'!K23</f>
        <v>0</v>
      </c>
      <c r="L23" s="6">
        <f>'D1'!L24*'C3'!L23</f>
        <v>0</v>
      </c>
      <c r="M23" s="6">
        <f>'D1'!M24*'C3'!M23</f>
        <v>0</v>
      </c>
      <c r="N23" s="6">
        <f>'D1'!N24*'C3'!N23</f>
        <v>44787.244126800004</v>
      </c>
      <c r="O23" s="6">
        <f>'D1'!O24*'C3'!O23</f>
        <v>0</v>
      </c>
      <c r="P23" s="6">
        <f>'D1'!P24*'C3'!P23</f>
        <v>293213.6190814679</v>
      </c>
      <c r="Q23" s="6">
        <f>'D1'!Q24*'C3'!Q23</f>
        <v>391261.3537016086</v>
      </c>
      <c r="R23" s="6">
        <f>'D1'!R24*'C3'!R23</f>
        <v>160491.54777631836</v>
      </c>
      <c r="S23" s="6">
        <f>'D1'!S24*'C3'!S23</f>
        <v>0</v>
      </c>
      <c r="T23" s="6">
        <f>'D1'!T24*'C3'!T23</f>
        <v>0</v>
      </c>
      <c r="U23" s="6">
        <f>'D1'!U24*'C3'!U23</f>
        <v>0</v>
      </c>
      <c r="V23" s="6">
        <f>'D1'!V24*'C3'!V23</f>
        <v>0</v>
      </c>
      <c r="W23" s="6">
        <f>'D1'!W24*'C3'!W23</f>
        <v>0</v>
      </c>
      <c r="X23" s="6">
        <f>'D1'!X24*'C3'!X23</f>
        <v>218948.7987533513</v>
      </c>
      <c r="Y23" s="6">
        <f>'D1'!Y24*'C3'!Y23</f>
        <v>0</v>
      </c>
      <c r="Z23" s="6">
        <f>'D1'!Z24*'C3'!Z23</f>
        <v>236923.62466240002</v>
      </c>
      <c r="AA23" s="6">
        <f>'D1'!AA24*'C3'!AA23</f>
        <v>0</v>
      </c>
      <c r="AB23" s="6">
        <f>'D1'!AB24*'C3'!AB23</f>
        <v>0</v>
      </c>
      <c r="AC23" s="6">
        <f>'D1'!AC24*'C3'!AC23</f>
        <v>0</v>
      </c>
      <c r="AD23" s="6">
        <f>'D1'!AD24*'C3'!AD23</f>
        <v>0</v>
      </c>
      <c r="AE23" s="6">
        <f>'D1'!AE24*'C3'!AE23</f>
        <v>0</v>
      </c>
      <c r="AF23" s="6">
        <f>'D1'!AF24*'C3'!AF23</f>
        <v>0</v>
      </c>
      <c r="AG23" s="6">
        <f>'D1'!AG24*'C3'!AG23</f>
        <v>0</v>
      </c>
      <c r="AH23" s="6">
        <f>'D1'!AH24*'C3'!AH23</f>
        <v>0</v>
      </c>
      <c r="AI23" s="6">
        <f>'D1'!AI24*'C3'!AI23</f>
        <v>0</v>
      </c>
      <c r="AJ23" s="6">
        <f>'D1'!AJ24*'C3'!AJ23</f>
        <v>0</v>
      </c>
      <c r="AK23" s="6">
        <f>'D1'!AK24*'C3'!AK23</f>
        <v>0</v>
      </c>
    </row>
    <row r="24" spans="1:37" ht="15">
      <c r="A24" s="5">
        <v>22</v>
      </c>
      <c r="B24" s="5">
        <v>22</v>
      </c>
      <c r="C24" s="1" t="s">
        <v>245</v>
      </c>
      <c r="D24" s="6">
        <f>'D1'!D25*'C3'!D24</f>
        <v>0</v>
      </c>
      <c r="E24" s="6">
        <f>'D1'!E25*'C3'!E24</f>
        <v>0</v>
      </c>
      <c r="F24" s="6">
        <f>'D1'!F25*'C3'!F24</f>
        <v>0</v>
      </c>
      <c r="G24" s="6">
        <f>'D1'!G25*'C3'!G24</f>
        <v>0</v>
      </c>
      <c r="H24" s="6">
        <f>'D1'!H25*'C3'!H24</f>
        <v>0</v>
      </c>
      <c r="I24" s="6">
        <f>'D1'!I25*'C3'!I24</f>
        <v>0</v>
      </c>
      <c r="J24" s="6">
        <f>'D1'!J25*'C3'!J24</f>
        <v>0</v>
      </c>
      <c r="K24" s="6">
        <f>'D1'!K25*'C3'!K24</f>
        <v>0</v>
      </c>
      <c r="L24" s="6">
        <f>'D1'!L25*'C3'!L24</f>
        <v>0</v>
      </c>
      <c r="M24" s="6">
        <f>'D1'!M25*'C3'!M24</f>
        <v>0</v>
      </c>
      <c r="N24" s="6">
        <f>'D1'!N25*'C3'!N24</f>
        <v>616853.6262491001</v>
      </c>
      <c r="O24" s="6">
        <f>'D1'!O25*'C3'!O24</f>
        <v>0</v>
      </c>
      <c r="P24" s="6">
        <f>'D1'!P25*'C3'!P24</f>
        <v>1389123.4949188523</v>
      </c>
      <c r="Q24" s="6">
        <f>'D1'!Q25*'C3'!Q24</f>
        <v>2280121.205879057</v>
      </c>
      <c r="R24" s="6">
        <f>'D1'!R25*'C3'!R24</f>
        <v>0</v>
      </c>
      <c r="S24" s="6">
        <f>'D1'!S25*'C3'!S24</f>
        <v>0</v>
      </c>
      <c r="T24" s="6">
        <f>'D1'!T25*'C3'!T24</f>
        <v>0</v>
      </c>
      <c r="U24" s="6">
        <f>'D1'!U25*'C3'!U24</f>
        <v>0</v>
      </c>
      <c r="V24" s="6">
        <f>'D1'!V25*'C3'!V24</f>
        <v>0</v>
      </c>
      <c r="W24" s="6">
        <f>'D1'!W25*'C3'!W24</f>
        <v>0</v>
      </c>
      <c r="X24" s="6">
        <f>'D1'!X25*'C3'!X24</f>
        <v>45860.283438590784</v>
      </c>
      <c r="Y24" s="6">
        <f>'D1'!Y25*'C3'!Y24</f>
        <v>0</v>
      </c>
      <c r="Z24" s="6">
        <f>'D1'!Z25*'C3'!Z24</f>
        <v>272397.111152</v>
      </c>
      <c r="AA24" s="6">
        <f>'D1'!AA25*'C3'!AA24</f>
        <v>0</v>
      </c>
      <c r="AB24" s="6">
        <f>'D1'!AB25*'C3'!AB24</f>
        <v>0</v>
      </c>
      <c r="AC24" s="6">
        <f>'D1'!AC25*'C3'!AC24</f>
        <v>0</v>
      </c>
      <c r="AD24" s="6">
        <f>'D1'!AD25*'C3'!AD24</f>
        <v>0</v>
      </c>
      <c r="AE24" s="6">
        <f>'D1'!AE25*'C3'!AE24</f>
        <v>0</v>
      </c>
      <c r="AF24" s="6">
        <f>'D1'!AF25*'C3'!AF24</f>
        <v>0</v>
      </c>
      <c r="AG24" s="6">
        <f>'D1'!AG25*'C3'!AG24</f>
        <v>0</v>
      </c>
      <c r="AH24" s="6">
        <f>'D1'!AH25*'C3'!AH24</f>
        <v>0</v>
      </c>
      <c r="AI24" s="6">
        <f>'D1'!AI25*'C3'!AI24</f>
        <v>0</v>
      </c>
      <c r="AJ24" s="6">
        <f>'D1'!AJ25*'C3'!AJ24</f>
        <v>0</v>
      </c>
      <c r="AK24" s="6">
        <f>'D1'!AK25*'C3'!AK24</f>
        <v>0</v>
      </c>
    </row>
    <row r="25" spans="1:37" ht="15">
      <c r="A25" s="5">
        <v>23</v>
      </c>
      <c r="B25" s="5">
        <v>23</v>
      </c>
      <c r="C25" s="1" t="s">
        <v>246</v>
      </c>
      <c r="D25" s="6">
        <f>'D1'!D26*'C3'!D25</f>
        <v>0</v>
      </c>
      <c r="E25" s="6">
        <f>'D1'!E26*'C3'!E25</f>
        <v>18629.838803757175</v>
      </c>
      <c r="F25" s="6">
        <f>'D1'!F26*'C3'!F25</f>
        <v>0</v>
      </c>
      <c r="G25" s="6">
        <f>'D1'!G26*'C3'!G25</f>
        <v>0</v>
      </c>
      <c r="H25" s="6">
        <f>'D1'!H26*'C3'!H25</f>
        <v>0</v>
      </c>
      <c r="I25" s="6">
        <f>'D1'!I26*'C3'!I25</f>
        <v>0</v>
      </c>
      <c r="J25" s="6">
        <f>'D1'!J26*'C3'!J25</f>
        <v>0</v>
      </c>
      <c r="K25" s="6">
        <f>'D1'!K26*'C3'!K25</f>
        <v>0</v>
      </c>
      <c r="L25" s="6">
        <f>'D1'!L26*'C3'!L25</f>
        <v>0</v>
      </c>
      <c r="M25" s="6">
        <f>'D1'!M26*'C3'!M25</f>
        <v>0</v>
      </c>
      <c r="N25" s="6">
        <f>'D1'!N26*'C3'!N25</f>
        <v>143841909.15218633</v>
      </c>
      <c r="O25" s="6">
        <f>'D1'!O26*'C3'!O25</f>
        <v>1194269419.2552607</v>
      </c>
      <c r="P25" s="6">
        <f>'D1'!P26*'C3'!P25</f>
        <v>351432.80515948014</v>
      </c>
      <c r="Q25" s="6">
        <f>'D1'!Q26*'C3'!Q25</f>
        <v>592214146.0433577</v>
      </c>
      <c r="R25" s="6">
        <f>'D1'!R26*'C3'!R25</f>
        <v>86699729.74181598</v>
      </c>
      <c r="S25" s="6">
        <f>'D1'!S26*'C3'!S25</f>
        <v>93996363.53896838</v>
      </c>
      <c r="T25" s="6">
        <f>'D1'!T26*'C3'!T25</f>
        <v>0</v>
      </c>
      <c r="U25" s="6">
        <f>'D1'!U26*'C3'!U25</f>
        <v>0</v>
      </c>
      <c r="V25" s="6">
        <f>'D1'!V26*'C3'!V25</f>
        <v>0</v>
      </c>
      <c r="W25" s="6">
        <f>'D1'!W26*'C3'!W25</f>
        <v>0</v>
      </c>
      <c r="X25" s="6">
        <f>'D1'!X26*'C3'!X25</f>
        <v>11611838.540498078</v>
      </c>
      <c r="Y25" s="6">
        <f>'D1'!Y26*'C3'!Y25</f>
        <v>0</v>
      </c>
      <c r="Z25" s="6">
        <f>'D1'!Z26*'C3'!Z25</f>
        <v>338771.9950357123</v>
      </c>
      <c r="AA25" s="6">
        <f>'D1'!AA26*'C3'!AA25</f>
        <v>0</v>
      </c>
      <c r="AB25" s="6">
        <f>'D1'!AB26*'C3'!AB25</f>
        <v>0</v>
      </c>
      <c r="AC25" s="6">
        <f>'D1'!AC26*'C3'!AC25</f>
        <v>0</v>
      </c>
      <c r="AD25" s="6">
        <f>'D1'!AD26*'C3'!AD25</f>
        <v>0</v>
      </c>
      <c r="AE25" s="6">
        <f>'D1'!AE26*'C3'!AE25</f>
        <v>0</v>
      </c>
      <c r="AF25" s="6">
        <f>'D1'!AF26*'C3'!AF25</f>
        <v>0</v>
      </c>
      <c r="AG25" s="6">
        <f>'D1'!AG26*'C3'!AG25</f>
        <v>0</v>
      </c>
      <c r="AH25" s="6">
        <f>'D1'!AH26*'C3'!AH25</f>
        <v>0</v>
      </c>
      <c r="AI25" s="6">
        <f>'D1'!AI26*'C3'!AI25</f>
        <v>0</v>
      </c>
      <c r="AJ25" s="6">
        <f>'D1'!AJ26*'C3'!AJ25</f>
        <v>0</v>
      </c>
      <c r="AK25" s="6">
        <f>'D1'!AK26*'C3'!AK25</f>
        <v>0</v>
      </c>
    </row>
    <row r="26" spans="1:37" ht="15">
      <c r="A26" s="5">
        <v>24</v>
      </c>
      <c r="B26" s="5">
        <v>24</v>
      </c>
      <c r="C26" s="1" t="s">
        <v>247</v>
      </c>
      <c r="D26" s="6">
        <f>'D1'!D27*'C3'!D26</f>
        <v>0</v>
      </c>
      <c r="E26" s="6">
        <f>'D1'!E27*'C3'!E26</f>
        <v>0</v>
      </c>
      <c r="F26" s="6">
        <f>'D1'!F27*'C3'!F26</f>
        <v>0</v>
      </c>
      <c r="G26" s="6">
        <f>'D1'!G27*'C3'!G26</f>
        <v>0</v>
      </c>
      <c r="H26" s="6">
        <f>'D1'!H27*'C3'!H26</f>
        <v>0</v>
      </c>
      <c r="I26" s="6">
        <f>'D1'!I27*'C3'!I26</f>
        <v>0</v>
      </c>
      <c r="J26" s="6">
        <f>'D1'!J27*'C3'!J26</f>
        <v>0</v>
      </c>
      <c r="K26" s="6">
        <f>'D1'!K27*'C3'!K26</f>
        <v>0</v>
      </c>
      <c r="L26" s="6">
        <f>'D1'!L27*'C3'!L26</f>
        <v>0</v>
      </c>
      <c r="M26" s="6">
        <f>'D1'!M27*'C3'!M26</f>
        <v>0</v>
      </c>
      <c r="N26" s="6">
        <f>'D1'!N27*'C3'!N26</f>
        <v>1813558.0575553223</v>
      </c>
      <c r="O26" s="6">
        <f>'D1'!O27*'C3'!O26</f>
        <v>0</v>
      </c>
      <c r="P26" s="6">
        <f>'D1'!P27*'C3'!P26</f>
        <v>50345.333766660544</v>
      </c>
      <c r="Q26" s="6">
        <f>'D1'!Q27*'C3'!Q26</f>
        <v>0</v>
      </c>
      <c r="R26" s="6">
        <f>'D1'!R27*'C3'!R26</f>
        <v>1682499.5691676957</v>
      </c>
      <c r="S26" s="6">
        <f>'D1'!S27*'C3'!S26</f>
        <v>0</v>
      </c>
      <c r="T26" s="6">
        <f>'D1'!T27*'C3'!T26</f>
        <v>0</v>
      </c>
      <c r="U26" s="6">
        <f>'D1'!U27*'C3'!U26</f>
        <v>0</v>
      </c>
      <c r="V26" s="6">
        <f>'D1'!V27*'C3'!V26</f>
        <v>0</v>
      </c>
      <c r="W26" s="6">
        <f>'D1'!W27*'C3'!W26</f>
        <v>0</v>
      </c>
      <c r="X26" s="6">
        <f>'D1'!X27*'C3'!X26</f>
        <v>16944.98571830457</v>
      </c>
      <c r="Y26" s="6">
        <f>'D1'!Y27*'C3'!Y26</f>
        <v>0</v>
      </c>
      <c r="Z26" s="6">
        <f>'D1'!Z27*'C3'!Z26</f>
        <v>83213.3067004739</v>
      </c>
      <c r="AA26" s="6">
        <f>'D1'!AA27*'C3'!AA26</f>
        <v>0</v>
      </c>
      <c r="AB26" s="6">
        <f>'D1'!AB27*'C3'!AB26</f>
        <v>0</v>
      </c>
      <c r="AC26" s="6">
        <f>'D1'!AC27*'C3'!AC26</f>
        <v>0</v>
      </c>
      <c r="AD26" s="6">
        <f>'D1'!AD27*'C3'!AD26</f>
        <v>0</v>
      </c>
      <c r="AE26" s="6">
        <f>'D1'!AE27*'C3'!AE26</f>
        <v>0</v>
      </c>
      <c r="AF26" s="6">
        <f>'D1'!AF27*'C3'!AF26</f>
        <v>0</v>
      </c>
      <c r="AG26" s="6">
        <f>'D1'!AG27*'C3'!AG26</f>
        <v>0</v>
      </c>
      <c r="AH26" s="6">
        <f>'D1'!AH27*'C3'!AH26</f>
        <v>0</v>
      </c>
      <c r="AI26" s="6">
        <f>'D1'!AI27*'C3'!AI26</f>
        <v>0</v>
      </c>
      <c r="AJ26" s="6">
        <f>'D1'!AJ27*'C3'!AJ26</f>
        <v>0</v>
      </c>
      <c r="AK26" s="6">
        <f>'D1'!AK27*'C3'!AK26</f>
        <v>0</v>
      </c>
    </row>
    <row r="27" spans="1:37" ht="15">
      <c r="A27" s="5">
        <v>25</v>
      </c>
      <c r="B27" s="5">
        <v>25</v>
      </c>
      <c r="C27" s="1" t="s">
        <v>228</v>
      </c>
      <c r="D27" s="6">
        <f>'D1'!D28*'C3'!D27</f>
        <v>0</v>
      </c>
      <c r="E27" s="6">
        <f>'D1'!E28*'C3'!E27</f>
        <v>4736.03004964008</v>
      </c>
      <c r="F27" s="6">
        <f>'D1'!F28*'C3'!F27</f>
        <v>0</v>
      </c>
      <c r="G27" s="6">
        <f>'D1'!G28*'C3'!G27</f>
        <v>0</v>
      </c>
      <c r="H27" s="6">
        <f>'D1'!H28*'C3'!H27</f>
        <v>0</v>
      </c>
      <c r="I27" s="6">
        <f>'D1'!I28*'C3'!I27</f>
        <v>0</v>
      </c>
      <c r="J27" s="6">
        <f>'D1'!J28*'C3'!J27</f>
        <v>0</v>
      </c>
      <c r="K27" s="6">
        <f>'D1'!K28*'C3'!K27</f>
        <v>0</v>
      </c>
      <c r="L27" s="6">
        <f>'D1'!L28*'C3'!L27</f>
        <v>0</v>
      </c>
      <c r="M27" s="6">
        <f>'D1'!M28*'C3'!M27</f>
        <v>0</v>
      </c>
      <c r="N27" s="6">
        <f>'D1'!N28*'C3'!N27</f>
        <v>3153845.2021312</v>
      </c>
      <c r="O27" s="6">
        <f>'D1'!O28*'C3'!O27</f>
        <v>0</v>
      </c>
      <c r="P27" s="6">
        <f>'D1'!P28*'C3'!P27</f>
        <v>942661.3913007465</v>
      </c>
      <c r="Q27" s="6">
        <f>'D1'!Q28*'C3'!Q27</f>
        <v>7475590.568452465</v>
      </c>
      <c r="R27" s="6">
        <f>'D1'!R28*'C3'!R27</f>
        <v>2457286.3515361296</v>
      </c>
      <c r="S27" s="6">
        <f>'D1'!S28*'C3'!S27</f>
        <v>3998498.7322314414</v>
      </c>
      <c r="T27" s="6">
        <f>'D1'!T28*'C3'!T27</f>
        <v>0</v>
      </c>
      <c r="U27" s="6">
        <f>'D1'!U28*'C3'!U27</f>
        <v>0</v>
      </c>
      <c r="V27" s="6">
        <f>'D1'!V28*'C3'!V27</f>
        <v>0</v>
      </c>
      <c r="W27" s="6">
        <f>'D1'!W28*'C3'!W27</f>
        <v>0</v>
      </c>
      <c r="X27" s="6">
        <f>'D1'!X28*'C3'!X27</f>
        <v>291053.8780607594</v>
      </c>
      <c r="Y27" s="6">
        <f>'D1'!Y28*'C3'!Y27</f>
        <v>0</v>
      </c>
      <c r="Z27" s="6">
        <f>'D1'!Z28*'C3'!Z27</f>
        <v>296517.0938592</v>
      </c>
      <c r="AA27" s="6">
        <f>'D1'!AA28*'C3'!AA27</f>
        <v>0</v>
      </c>
      <c r="AB27" s="6">
        <f>'D1'!AB28*'C3'!AB27</f>
        <v>0</v>
      </c>
      <c r="AC27" s="6">
        <f>'D1'!AC28*'C3'!AC27</f>
        <v>0</v>
      </c>
      <c r="AD27" s="6">
        <f>'D1'!AD28*'C3'!AD27</f>
        <v>0</v>
      </c>
      <c r="AE27" s="6">
        <f>'D1'!AE28*'C3'!AE27</f>
        <v>0</v>
      </c>
      <c r="AF27" s="6">
        <f>'D1'!AF28*'C3'!AF27</f>
        <v>0</v>
      </c>
      <c r="AG27" s="6">
        <f>'D1'!AG28*'C3'!AG27</f>
        <v>0</v>
      </c>
      <c r="AH27" s="6">
        <f>'D1'!AH28*'C3'!AH27</f>
        <v>0</v>
      </c>
      <c r="AI27" s="6">
        <f>'D1'!AI28*'C3'!AI27</f>
        <v>0</v>
      </c>
      <c r="AJ27" s="6">
        <f>'D1'!AJ28*'C3'!AJ27</f>
        <v>0</v>
      </c>
      <c r="AK27" s="6">
        <f>'D1'!AK28*'C3'!AK27</f>
        <v>0</v>
      </c>
    </row>
    <row r="28" spans="1:37" ht="15">
      <c r="A28" s="5">
        <v>26</v>
      </c>
      <c r="B28" s="5">
        <v>26</v>
      </c>
      <c r="C28" s="1" t="s">
        <v>248</v>
      </c>
      <c r="D28" s="6">
        <f>'D1'!D29*'C3'!D28</f>
        <v>0</v>
      </c>
      <c r="E28" s="6">
        <f>'D1'!E29*'C3'!E28</f>
        <v>627560.4412941693</v>
      </c>
      <c r="F28" s="6">
        <f>'D1'!F29*'C3'!F28</f>
        <v>0</v>
      </c>
      <c r="G28" s="6">
        <f>'D1'!G29*'C3'!G28</f>
        <v>0</v>
      </c>
      <c r="H28" s="6">
        <f>'D1'!H29*'C3'!H28</f>
        <v>0</v>
      </c>
      <c r="I28" s="6">
        <f>'D1'!I29*'C3'!I28</f>
        <v>0</v>
      </c>
      <c r="J28" s="6">
        <f>'D1'!J29*'C3'!J28</f>
        <v>0</v>
      </c>
      <c r="K28" s="6">
        <f>'D1'!K29*'C3'!K28</f>
        <v>0</v>
      </c>
      <c r="L28" s="6">
        <f>'D1'!L29*'C3'!L28</f>
        <v>0</v>
      </c>
      <c r="M28" s="6">
        <f>'D1'!M29*'C3'!M28</f>
        <v>0</v>
      </c>
      <c r="N28" s="6">
        <f>'D1'!N29*'C3'!N28</f>
        <v>2399841.640310503</v>
      </c>
      <c r="O28" s="6">
        <f>'D1'!O29*'C3'!O28</f>
        <v>0</v>
      </c>
      <c r="P28" s="6">
        <f>'D1'!P29*'C3'!P28</f>
        <v>1092412.563595138</v>
      </c>
      <c r="Q28" s="6">
        <f>'D1'!Q29*'C3'!Q28</f>
        <v>12418211.201452818</v>
      </c>
      <c r="R28" s="6">
        <f>'D1'!R29*'C3'!R28</f>
        <v>2560960.201938763</v>
      </c>
      <c r="S28" s="6">
        <f>'D1'!S29*'C3'!S28</f>
        <v>0</v>
      </c>
      <c r="T28" s="6">
        <f>'D1'!T29*'C3'!T28</f>
        <v>0</v>
      </c>
      <c r="U28" s="6">
        <f>'D1'!U29*'C3'!U28</f>
        <v>0</v>
      </c>
      <c r="V28" s="6">
        <f>'D1'!V29*'C3'!V28</f>
        <v>0</v>
      </c>
      <c r="W28" s="6">
        <f>'D1'!W29*'C3'!W28</f>
        <v>0</v>
      </c>
      <c r="X28" s="6">
        <f>'D1'!X29*'C3'!X28</f>
        <v>66726.97304300813</v>
      </c>
      <c r="Y28" s="6">
        <f>'D1'!Y29*'C3'!Y28</f>
        <v>0</v>
      </c>
      <c r="Z28" s="6">
        <f>'D1'!Z29*'C3'!Z28</f>
        <v>438475.54077934107</v>
      </c>
      <c r="AA28" s="6">
        <f>'D1'!AA29*'C3'!AA28</f>
        <v>0</v>
      </c>
      <c r="AB28" s="6">
        <f>'D1'!AB29*'C3'!AB28</f>
        <v>0</v>
      </c>
      <c r="AC28" s="6">
        <f>'D1'!AC29*'C3'!AC28</f>
        <v>0</v>
      </c>
      <c r="AD28" s="6">
        <f>'D1'!AD29*'C3'!AD28</f>
        <v>0</v>
      </c>
      <c r="AE28" s="6">
        <f>'D1'!AE29*'C3'!AE28</f>
        <v>0</v>
      </c>
      <c r="AF28" s="6">
        <f>'D1'!AF29*'C3'!AF28</f>
        <v>0</v>
      </c>
      <c r="AG28" s="6">
        <f>'D1'!AG29*'C3'!AG28</f>
        <v>0</v>
      </c>
      <c r="AH28" s="6">
        <f>'D1'!AH29*'C3'!AH28</f>
        <v>0</v>
      </c>
      <c r="AI28" s="6">
        <f>'D1'!AI29*'C3'!AI28</f>
        <v>0</v>
      </c>
      <c r="AJ28" s="6">
        <f>'D1'!AJ29*'C3'!AJ28</f>
        <v>0</v>
      </c>
      <c r="AK28" s="6">
        <f>'D1'!AK29*'C3'!AK28</f>
        <v>0</v>
      </c>
    </row>
    <row r="29" spans="1:37" ht="15">
      <c r="A29" s="5">
        <v>27</v>
      </c>
      <c r="B29" s="5">
        <v>27</v>
      </c>
      <c r="C29" s="1" t="s">
        <v>249</v>
      </c>
      <c r="D29" s="6">
        <f>'D1'!D30*'C3'!D29</f>
        <v>0</v>
      </c>
      <c r="E29" s="6">
        <f>'D1'!E30*'C3'!E29</f>
        <v>19520.828909947042</v>
      </c>
      <c r="F29" s="6">
        <f>'D1'!F30*'C3'!F29</f>
        <v>0</v>
      </c>
      <c r="G29" s="6">
        <f>'D1'!G30*'C3'!G29</f>
        <v>0</v>
      </c>
      <c r="H29" s="6">
        <f>'D1'!H30*'C3'!H29</f>
        <v>0</v>
      </c>
      <c r="I29" s="6">
        <f>'D1'!I30*'C3'!I29</f>
        <v>0</v>
      </c>
      <c r="J29" s="6">
        <f>'D1'!J30*'C3'!J29</f>
        <v>0</v>
      </c>
      <c r="K29" s="6">
        <f>'D1'!K30*'C3'!K29</f>
        <v>0</v>
      </c>
      <c r="L29" s="6">
        <f>'D1'!L30*'C3'!L29</f>
        <v>0</v>
      </c>
      <c r="M29" s="6">
        <f>'D1'!M30*'C3'!M29</f>
        <v>0</v>
      </c>
      <c r="N29" s="6">
        <f>'D1'!N30*'C3'!N29</f>
        <v>5591810.013119506</v>
      </c>
      <c r="O29" s="6">
        <f>'D1'!O30*'C3'!O29</f>
        <v>0</v>
      </c>
      <c r="P29" s="6">
        <f>'D1'!P30*'C3'!P29</f>
        <v>2171851.899488821</v>
      </c>
      <c r="Q29" s="6">
        <f>'D1'!Q30*'C3'!Q29</f>
        <v>9409516.853552502</v>
      </c>
      <c r="R29" s="6">
        <f>'D1'!R30*'C3'!R29</f>
        <v>184719.00747895028</v>
      </c>
      <c r="S29" s="6">
        <f>'D1'!S30*'C3'!S29</f>
        <v>0</v>
      </c>
      <c r="T29" s="6">
        <f>'D1'!T30*'C3'!T29</f>
        <v>0</v>
      </c>
      <c r="U29" s="6">
        <f>'D1'!U30*'C3'!U29</f>
        <v>0</v>
      </c>
      <c r="V29" s="6">
        <f>'D1'!V30*'C3'!V29</f>
        <v>0</v>
      </c>
      <c r="W29" s="6">
        <f>'D1'!W30*'C3'!W29</f>
        <v>0</v>
      </c>
      <c r="X29" s="6">
        <f>'D1'!X30*'C3'!X29</f>
        <v>485055.43323407724</v>
      </c>
      <c r="Y29" s="6">
        <f>'D1'!Y30*'C3'!Y29</f>
        <v>0</v>
      </c>
      <c r="Z29" s="6">
        <f>'D1'!Z30*'C3'!Z29</f>
        <v>1052610.509266247</v>
      </c>
      <c r="AA29" s="6">
        <f>'D1'!AA30*'C3'!AA29</f>
        <v>0</v>
      </c>
      <c r="AB29" s="6">
        <f>'D1'!AB30*'C3'!AB29</f>
        <v>0</v>
      </c>
      <c r="AC29" s="6">
        <f>'D1'!AC30*'C3'!AC29</f>
        <v>0</v>
      </c>
      <c r="AD29" s="6">
        <f>'D1'!AD30*'C3'!AD29</f>
        <v>0</v>
      </c>
      <c r="AE29" s="6">
        <f>'D1'!AE30*'C3'!AE29</f>
        <v>0</v>
      </c>
      <c r="AF29" s="6">
        <f>'D1'!AF30*'C3'!AF29</f>
        <v>0</v>
      </c>
      <c r="AG29" s="6">
        <f>'D1'!AG30*'C3'!AG29</f>
        <v>0</v>
      </c>
      <c r="AH29" s="6">
        <f>'D1'!AH30*'C3'!AH29</f>
        <v>0</v>
      </c>
      <c r="AI29" s="6">
        <f>'D1'!AI30*'C3'!AI29</f>
        <v>0</v>
      </c>
      <c r="AJ29" s="6">
        <f>'D1'!AJ30*'C3'!AJ29</f>
        <v>0</v>
      </c>
      <c r="AK29" s="6">
        <f>'D1'!AK30*'C3'!AK29</f>
        <v>0</v>
      </c>
    </row>
    <row r="30" spans="1:37" ht="15">
      <c r="A30" s="5">
        <v>28</v>
      </c>
      <c r="B30" s="5">
        <v>28</v>
      </c>
      <c r="C30" s="1" t="s">
        <v>222</v>
      </c>
      <c r="D30" s="6">
        <f>'D1'!D31*'C3'!D30</f>
        <v>0</v>
      </c>
      <c r="E30" s="6">
        <f>'D1'!E31*'C3'!E30</f>
        <v>0</v>
      </c>
      <c r="F30" s="6">
        <f>'D1'!F31*'C3'!F30</f>
        <v>0</v>
      </c>
      <c r="G30" s="6">
        <f>'D1'!G31*'C3'!G30</f>
        <v>0</v>
      </c>
      <c r="H30" s="6">
        <f>'D1'!H31*'C3'!H30</f>
        <v>0</v>
      </c>
      <c r="I30" s="6">
        <f>'D1'!I31*'C3'!I30</f>
        <v>0</v>
      </c>
      <c r="J30" s="6">
        <f>'D1'!J31*'C3'!J30</f>
        <v>0</v>
      </c>
      <c r="K30" s="6">
        <f>'D1'!K31*'C3'!K30</f>
        <v>0</v>
      </c>
      <c r="L30" s="6">
        <f>'D1'!L31*'C3'!L30</f>
        <v>0</v>
      </c>
      <c r="M30" s="6">
        <f>'D1'!M31*'C3'!M30</f>
        <v>0</v>
      </c>
      <c r="N30" s="6">
        <f>'D1'!N31*'C3'!N30</f>
        <v>225133.2856637</v>
      </c>
      <c r="O30" s="6">
        <f>'D1'!O31*'C3'!O30</f>
        <v>0</v>
      </c>
      <c r="P30" s="6">
        <f>'D1'!P31*'C3'!P30</f>
        <v>518833.74755203613</v>
      </c>
      <c r="Q30" s="6">
        <f>'D1'!Q31*'C3'!Q30</f>
        <v>907437.9805831304</v>
      </c>
      <c r="R30" s="6">
        <f>'D1'!R31*'C3'!R30</f>
        <v>0</v>
      </c>
      <c r="S30" s="6">
        <f>'D1'!S31*'C3'!S30</f>
        <v>0</v>
      </c>
      <c r="T30" s="6">
        <f>'D1'!T31*'C3'!T30</f>
        <v>0</v>
      </c>
      <c r="U30" s="6">
        <f>'D1'!U31*'C3'!U30</f>
        <v>0</v>
      </c>
      <c r="V30" s="6">
        <f>'D1'!V31*'C3'!V30</f>
        <v>0</v>
      </c>
      <c r="W30" s="6">
        <f>'D1'!W31*'C3'!W30</f>
        <v>0</v>
      </c>
      <c r="X30" s="6">
        <f>'D1'!X31*'C3'!X30</f>
        <v>39775.849794262904</v>
      </c>
      <c r="Y30" s="6">
        <f>'D1'!Y31*'C3'!Y30</f>
        <v>0</v>
      </c>
      <c r="Z30" s="6">
        <f>'D1'!Z31*'C3'!Z30</f>
        <v>83614.0466176</v>
      </c>
      <c r="AA30" s="6">
        <f>'D1'!AA31*'C3'!AA30</f>
        <v>0</v>
      </c>
      <c r="AB30" s="6">
        <f>'D1'!AB31*'C3'!AB30</f>
        <v>0</v>
      </c>
      <c r="AC30" s="6">
        <f>'D1'!AC31*'C3'!AC30</f>
        <v>0</v>
      </c>
      <c r="AD30" s="6">
        <f>'D1'!AD31*'C3'!AD30</f>
        <v>0</v>
      </c>
      <c r="AE30" s="6">
        <f>'D1'!AE31*'C3'!AE30</f>
        <v>0</v>
      </c>
      <c r="AF30" s="6">
        <f>'D1'!AF31*'C3'!AF30</f>
        <v>0</v>
      </c>
      <c r="AG30" s="6">
        <f>'D1'!AG31*'C3'!AG30</f>
        <v>0</v>
      </c>
      <c r="AH30" s="6">
        <f>'D1'!AH31*'C3'!AH30</f>
        <v>0</v>
      </c>
      <c r="AI30" s="6">
        <f>'D1'!AI31*'C3'!AI30</f>
        <v>0</v>
      </c>
      <c r="AJ30" s="6">
        <f>'D1'!AJ31*'C3'!AJ30</f>
        <v>0</v>
      </c>
      <c r="AK30" s="6">
        <f>'D1'!AK31*'C3'!AK30</f>
        <v>0</v>
      </c>
    </row>
    <row r="31" spans="1:37" ht="15">
      <c r="A31" s="5">
        <v>29</v>
      </c>
      <c r="B31" s="5">
        <v>29</v>
      </c>
      <c r="C31" s="1" t="s">
        <v>250</v>
      </c>
      <c r="D31" s="6">
        <f>'D1'!D32*'C3'!D31</f>
        <v>0</v>
      </c>
      <c r="E31" s="6">
        <f>'D1'!E32*'C3'!E31</f>
        <v>14848.73917501496</v>
      </c>
      <c r="F31" s="6">
        <f>'D1'!F32*'C3'!F31</f>
        <v>31165.88788749375</v>
      </c>
      <c r="G31" s="6">
        <f>'D1'!G32*'C3'!G31</f>
        <v>0</v>
      </c>
      <c r="H31" s="6">
        <f>'D1'!H32*'C3'!H31</f>
        <v>0</v>
      </c>
      <c r="I31" s="6">
        <f>'D1'!I32*'C3'!I31</f>
        <v>0</v>
      </c>
      <c r="J31" s="6">
        <f>'D1'!J32*'C3'!J31</f>
        <v>0</v>
      </c>
      <c r="K31" s="6">
        <f>'D1'!K32*'C3'!K31</f>
        <v>0</v>
      </c>
      <c r="L31" s="6">
        <f>'D1'!L32*'C3'!L31</f>
        <v>0</v>
      </c>
      <c r="M31" s="6">
        <f>'D1'!M32*'C3'!M31</f>
        <v>0</v>
      </c>
      <c r="N31" s="6">
        <f>'D1'!N32*'C3'!N31</f>
        <v>952366.8003480165</v>
      </c>
      <c r="O31" s="6">
        <f>'D1'!O32*'C3'!O31</f>
        <v>0</v>
      </c>
      <c r="P31" s="6">
        <f>'D1'!P32*'C3'!P31</f>
        <v>2344431.625719748</v>
      </c>
      <c r="Q31" s="6">
        <f>'D1'!Q32*'C3'!Q31</f>
        <v>5074219.682672334</v>
      </c>
      <c r="R31" s="6">
        <f>'D1'!R32*'C3'!R31</f>
        <v>2240679.8608372537</v>
      </c>
      <c r="S31" s="6">
        <f>'D1'!S32*'C3'!S31</f>
        <v>0</v>
      </c>
      <c r="T31" s="6">
        <f>'D1'!T32*'C3'!T31</f>
        <v>0</v>
      </c>
      <c r="U31" s="6">
        <f>'D1'!U32*'C3'!U31</f>
        <v>0</v>
      </c>
      <c r="V31" s="6">
        <f>'D1'!V32*'C3'!V31</f>
        <v>0</v>
      </c>
      <c r="W31" s="6">
        <f>'D1'!W32*'C3'!W31</f>
        <v>0</v>
      </c>
      <c r="X31" s="6">
        <f>'D1'!X32*'C3'!X31</f>
        <v>276926.59969460114</v>
      </c>
      <c r="Y31" s="6">
        <f>'D1'!Y32*'C3'!Y31</f>
        <v>0</v>
      </c>
      <c r="Z31" s="6">
        <f>'D1'!Z32*'C3'!Z31</f>
        <v>188895.32814801013</v>
      </c>
      <c r="AA31" s="6">
        <f>'D1'!AA32*'C3'!AA31</f>
        <v>0</v>
      </c>
      <c r="AB31" s="6">
        <f>'D1'!AB32*'C3'!AB31</f>
        <v>0</v>
      </c>
      <c r="AC31" s="6">
        <f>'D1'!AC32*'C3'!AC31</f>
        <v>0</v>
      </c>
      <c r="AD31" s="6">
        <f>'D1'!AD32*'C3'!AD31</f>
        <v>0</v>
      </c>
      <c r="AE31" s="6">
        <f>'D1'!AE32*'C3'!AE31</f>
        <v>0</v>
      </c>
      <c r="AF31" s="6">
        <f>'D1'!AF32*'C3'!AF31</f>
        <v>0</v>
      </c>
      <c r="AG31" s="6">
        <f>'D1'!AG32*'C3'!AG31</f>
        <v>0</v>
      </c>
      <c r="AH31" s="6">
        <f>'D1'!AH32*'C3'!AH31</f>
        <v>0</v>
      </c>
      <c r="AI31" s="6">
        <f>'D1'!AI32*'C3'!AI31</f>
        <v>0</v>
      </c>
      <c r="AJ31" s="6">
        <f>'D1'!AJ32*'C3'!AJ31</f>
        <v>0</v>
      </c>
      <c r="AK31" s="6">
        <f>'D1'!AK32*'C3'!AK31</f>
        <v>0</v>
      </c>
    </row>
    <row r="32" spans="1:37" ht="15">
      <c r="A32" s="5">
        <v>30</v>
      </c>
      <c r="B32" s="5">
        <v>30</v>
      </c>
      <c r="C32" s="1" t="s">
        <v>251</v>
      </c>
      <c r="D32" s="6">
        <f>'D1'!D33*'C3'!D32</f>
        <v>0</v>
      </c>
      <c r="E32" s="6">
        <f>'D1'!E33*'C3'!E32</f>
        <v>324648.72036015923</v>
      </c>
      <c r="F32" s="6">
        <f>'D1'!F33*'C3'!F32</f>
        <v>278942.1697292251</v>
      </c>
      <c r="G32" s="6">
        <f>'D1'!G33*'C3'!G32</f>
        <v>0</v>
      </c>
      <c r="H32" s="6">
        <f>'D1'!H33*'C3'!H32</f>
        <v>0</v>
      </c>
      <c r="I32" s="6">
        <f>'D1'!I33*'C3'!I32</f>
        <v>0</v>
      </c>
      <c r="J32" s="6">
        <f>'D1'!J33*'C3'!J32</f>
        <v>0</v>
      </c>
      <c r="K32" s="6">
        <f>'D1'!K33*'C3'!K32</f>
        <v>0</v>
      </c>
      <c r="L32" s="6">
        <f>'D1'!L33*'C3'!L32</f>
        <v>0</v>
      </c>
      <c r="M32" s="6">
        <f>'D1'!M33*'C3'!M32</f>
        <v>0</v>
      </c>
      <c r="N32" s="6">
        <f>'D1'!N33*'C3'!N32</f>
        <v>4950558.092444596</v>
      </c>
      <c r="O32" s="6">
        <f>'D1'!O33*'C3'!O32</f>
        <v>56401.59637997558</v>
      </c>
      <c r="P32" s="6">
        <f>'D1'!P33*'C3'!P32</f>
        <v>6105605.669975879</v>
      </c>
      <c r="Q32" s="6">
        <f>'D1'!Q33*'C3'!Q32</f>
        <v>7942709.33861889</v>
      </c>
      <c r="R32" s="6">
        <f>'D1'!R33*'C3'!R32</f>
        <v>98086.95251616699</v>
      </c>
      <c r="S32" s="6">
        <f>'D1'!S33*'C3'!S32</f>
        <v>0</v>
      </c>
      <c r="T32" s="6">
        <f>'D1'!T33*'C3'!T32</f>
        <v>0</v>
      </c>
      <c r="U32" s="6">
        <f>'D1'!U33*'C3'!U32</f>
        <v>0</v>
      </c>
      <c r="V32" s="6">
        <f>'D1'!V33*'C3'!V32</f>
        <v>0</v>
      </c>
      <c r="W32" s="6">
        <f>'D1'!W33*'C3'!W32</f>
        <v>0</v>
      </c>
      <c r="X32" s="6">
        <f>'D1'!X33*'C3'!X32</f>
        <v>2466650.96710802</v>
      </c>
      <c r="Y32" s="6">
        <f>'D1'!Y33*'C3'!Y32</f>
        <v>0</v>
      </c>
      <c r="Z32" s="6">
        <f>'D1'!Z33*'C3'!Z32</f>
        <v>6336554.303998719</v>
      </c>
      <c r="AA32" s="6">
        <f>'D1'!AA33*'C3'!AA32</f>
        <v>0</v>
      </c>
      <c r="AB32" s="6">
        <f>'D1'!AB33*'C3'!AB32</f>
        <v>0</v>
      </c>
      <c r="AC32" s="6">
        <f>'D1'!AC33*'C3'!AC32</f>
        <v>0</v>
      </c>
      <c r="AD32" s="6">
        <f>'D1'!AD33*'C3'!AD32</f>
        <v>0</v>
      </c>
      <c r="AE32" s="6">
        <f>'D1'!AE33*'C3'!AE32</f>
        <v>0</v>
      </c>
      <c r="AF32" s="6">
        <f>'D1'!AF33*'C3'!AF32</f>
        <v>0</v>
      </c>
      <c r="AG32" s="6">
        <f>'D1'!AG33*'C3'!AG32</f>
        <v>0</v>
      </c>
      <c r="AH32" s="6">
        <f>'D1'!AH33*'C3'!AH32</f>
        <v>0</v>
      </c>
      <c r="AI32" s="6">
        <f>'D1'!AI33*'C3'!AI32</f>
        <v>0</v>
      </c>
      <c r="AJ32" s="6">
        <f>'D1'!AJ33*'C3'!AJ32</f>
        <v>0</v>
      </c>
      <c r="AK32" s="6">
        <f>'D1'!AK33*'C3'!AK32</f>
        <v>0</v>
      </c>
    </row>
    <row r="33" spans="1:37" ht="15">
      <c r="A33" s="5">
        <v>31</v>
      </c>
      <c r="B33" s="5">
        <v>31</v>
      </c>
      <c r="C33" s="1" t="s">
        <v>17</v>
      </c>
      <c r="D33" s="6">
        <f>'D1'!D34*'C3'!D33</f>
        <v>0</v>
      </c>
      <c r="E33" s="6">
        <f>'D1'!E34*'C3'!E33</f>
        <v>0</v>
      </c>
      <c r="F33" s="6">
        <f>'D1'!F34*'C3'!F33</f>
        <v>0</v>
      </c>
      <c r="G33" s="6">
        <f>'D1'!G34*'C3'!G33</f>
        <v>0</v>
      </c>
      <c r="H33" s="6">
        <f>'D1'!H34*'C3'!H33</f>
        <v>0</v>
      </c>
      <c r="I33" s="6">
        <f>'D1'!I34*'C3'!I33</f>
        <v>0</v>
      </c>
      <c r="J33" s="6">
        <f>'D1'!J34*'C3'!J33</f>
        <v>0</v>
      </c>
      <c r="K33" s="6">
        <f>'D1'!K34*'C3'!K33</f>
        <v>0</v>
      </c>
      <c r="L33" s="6">
        <f>'D1'!L34*'C3'!L33</f>
        <v>0</v>
      </c>
      <c r="M33" s="6">
        <f>'D1'!M34*'C3'!M33</f>
        <v>0</v>
      </c>
      <c r="N33" s="6">
        <f>'D1'!N34*'C3'!N33</f>
        <v>0</v>
      </c>
      <c r="O33" s="6">
        <f>'D1'!O34*'C3'!O33</f>
        <v>0</v>
      </c>
      <c r="P33" s="6">
        <f>'D1'!P34*'C3'!P33</f>
        <v>0</v>
      </c>
      <c r="Q33" s="6">
        <f>'D1'!Q34*'C3'!Q33</f>
        <v>0</v>
      </c>
      <c r="R33" s="6">
        <f>'D1'!R34*'C3'!R33</f>
        <v>0</v>
      </c>
      <c r="S33" s="6">
        <f>'D1'!S34*'C3'!S33</f>
        <v>0</v>
      </c>
      <c r="T33" s="6">
        <f>'D1'!T34*'C3'!T33</f>
        <v>0</v>
      </c>
      <c r="U33" s="6">
        <f>'D1'!U34*'C3'!U33</f>
        <v>0</v>
      </c>
      <c r="V33" s="6">
        <f>'D1'!V34*'C3'!V33</f>
        <v>0</v>
      </c>
      <c r="W33" s="6">
        <f>'D1'!W34*'C3'!W33</f>
        <v>0</v>
      </c>
      <c r="X33" s="6">
        <f>'D1'!X34*'C3'!X33</f>
        <v>0</v>
      </c>
      <c r="Y33" s="6">
        <f>'D1'!Y34*'C3'!Y33</f>
        <v>0</v>
      </c>
      <c r="Z33" s="6">
        <f>'D1'!Z34*'C3'!Z33</f>
        <v>0</v>
      </c>
      <c r="AA33" s="6">
        <f>'D1'!AA34*'C3'!AA33</f>
        <v>0</v>
      </c>
      <c r="AB33" s="6">
        <f>'D1'!AB34*'C3'!AB33</f>
        <v>0</v>
      </c>
      <c r="AC33" s="6">
        <f>'D1'!AC34*'C3'!AC33</f>
        <v>0</v>
      </c>
      <c r="AD33" s="6">
        <f>'D1'!AD34*'C3'!AD33</f>
        <v>0</v>
      </c>
      <c r="AE33" s="6">
        <f>'D1'!AE34*'C3'!AE33</f>
        <v>0</v>
      </c>
      <c r="AF33" s="6">
        <f>'D1'!AF34*'C3'!AF33</f>
        <v>0</v>
      </c>
      <c r="AG33" s="6">
        <f>'D1'!AG34*'C3'!AG33</f>
        <v>0</v>
      </c>
      <c r="AH33" s="6">
        <f>'D1'!AH34*'C3'!AH33</f>
        <v>0</v>
      </c>
      <c r="AI33" s="6">
        <f>'D1'!AI34*'C3'!AI33</f>
        <v>0</v>
      </c>
      <c r="AJ33" s="6">
        <f>'D1'!AJ34*'C3'!AJ33</f>
        <v>0</v>
      </c>
      <c r="AK33" s="6">
        <f>'D1'!AK34*'C3'!AK33</f>
        <v>0</v>
      </c>
    </row>
    <row r="34" spans="1:37" ht="15">
      <c r="A34" s="5">
        <v>32</v>
      </c>
      <c r="B34" s="5">
        <v>32</v>
      </c>
      <c r="C34" s="1" t="s">
        <v>18</v>
      </c>
      <c r="D34" s="6">
        <f>'D1'!D35*'C3'!D34</f>
        <v>0</v>
      </c>
      <c r="E34" s="6">
        <f>'D1'!E35*'C3'!E34</f>
        <v>991.452239286379</v>
      </c>
      <c r="F34" s="6">
        <f>'D1'!F35*'C3'!F34</f>
        <v>3364.896553397099</v>
      </c>
      <c r="G34" s="6">
        <f>'D1'!G35*'C3'!G34</f>
        <v>0</v>
      </c>
      <c r="H34" s="6">
        <f>'D1'!H35*'C3'!H34</f>
        <v>0</v>
      </c>
      <c r="I34" s="6">
        <f>'D1'!I35*'C3'!I34</f>
        <v>0</v>
      </c>
      <c r="J34" s="6">
        <f>'D1'!J35*'C3'!J34</f>
        <v>0</v>
      </c>
      <c r="K34" s="6">
        <f>'D1'!K35*'C3'!K34</f>
        <v>0</v>
      </c>
      <c r="L34" s="6">
        <f>'D1'!L35*'C3'!L34</f>
        <v>0</v>
      </c>
      <c r="M34" s="6">
        <f>'D1'!M35*'C3'!M34</f>
        <v>0</v>
      </c>
      <c r="N34" s="6">
        <f>'D1'!N35*'C3'!N34</f>
        <v>4143.0482917</v>
      </c>
      <c r="O34" s="6">
        <f>'D1'!O35*'C3'!O34</f>
        <v>2585838.636767131</v>
      </c>
      <c r="P34" s="6">
        <f>'D1'!P35*'C3'!P34</f>
        <v>400870.73181457055</v>
      </c>
      <c r="Q34" s="6">
        <f>'D1'!Q35*'C3'!Q34</f>
        <v>1964696.9042351583</v>
      </c>
      <c r="R34" s="6">
        <f>'D1'!R35*'C3'!R34</f>
        <v>4096443.539930517</v>
      </c>
      <c r="S34" s="6">
        <f>'D1'!S35*'C3'!S34</f>
        <v>0</v>
      </c>
      <c r="T34" s="6">
        <f>'D1'!T35*'C3'!T34</f>
        <v>0</v>
      </c>
      <c r="U34" s="6">
        <f>'D1'!U35*'C3'!U34</f>
        <v>65.37626776064312</v>
      </c>
      <c r="V34" s="6">
        <f>'D1'!V35*'C3'!V34</f>
        <v>667.0559299624642</v>
      </c>
      <c r="W34" s="6">
        <f>'D1'!W35*'C3'!W34</f>
        <v>59927.509994053216</v>
      </c>
      <c r="X34" s="6">
        <f>'D1'!X35*'C3'!X34</f>
        <v>3269.247928295581</v>
      </c>
      <c r="Y34" s="6">
        <f>'D1'!Y35*'C3'!Y34</f>
        <v>0</v>
      </c>
      <c r="Z34" s="6">
        <f>'D1'!Z35*'C3'!Z34</f>
        <v>6388.564745600001</v>
      </c>
      <c r="AA34" s="6">
        <f>'D1'!AA35*'C3'!AA34</f>
        <v>0</v>
      </c>
      <c r="AB34" s="6">
        <f>'D1'!AB35*'C3'!AB34</f>
        <v>0</v>
      </c>
      <c r="AC34" s="6">
        <f>'D1'!AC35*'C3'!AC34</f>
        <v>0</v>
      </c>
      <c r="AD34" s="6">
        <f>'D1'!AD35*'C3'!AD34</f>
        <v>0</v>
      </c>
      <c r="AE34" s="6">
        <f>'D1'!AE35*'C3'!AE34</f>
        <v>0</v>
      </c>
      <c r="AF34" s="6">
        <f>'D1'!AF35*'C3'!AF34</f>
        <v>0</v>
      </c>
      <c r="AG34" s="6">
        <f>'D1'!AG35*'C3'!AG34</f>
        <v>0</v>
      </c>
      <c r="AH34" s="6">
        <f>'D1'!AH35*'C3'!AH34</f>
        <v>0</v>
      </c>
      <c r="AI34" s="6">
        <f>'D1'!AI35*'C3'!AI34</f>
        <v>0</v>
      </c>
      <c r="AJ34" s="6">
        <f>'D1'!AJ35*'C3'!AJ34</f>
        <v>0</v>
      </c>
      <c r="AK34" s="6">
        <f>'D1'!AK35*'C3'!AK34</f>
        <v>0</v>
      </c>
    </row>
    <row r="35" spans="1:37" ht="15">
      <c r="A35" s="7">
        <v>33</v>
      </c>
      <c r="B35" s="7"/>
      <c r="C35" s="8" t="s">
        <v>19</v>
      </c>
      <c r="D35" s="10">
        <f aca="true" t="shared" si="0" ref="D35:AJ35">SUM(D3:D34)</f>
        <v>8258114.237097021</v>
      </c>
      <c r="E35" s="10">
        <f t="shared" si="0"/>
        <v>210094306.3417888</v>
      </c>
      <c r="F35" s="10">
        <f t="shared" si="0"/>
        <v>49549650.23107613</v>
      </c>
      <c r="G35" s="10">
        <f t="shared" si="0"/>
        <v>0</v>
      </c>
      <c r="H35" s="10">
        <f t="shared" si="0"/>
        <v>29019344.5390305</v>
      </c>
      <c r="I35" s="10">
        <f t="shared" si="0"/>
        <v>8378030.603199802</v>
      </c>
      <c r="J35" s="10">
        <f t="shared" si="0"/>
        <v>0</v>
      </c>
      <c r="K35" s="10">
        <f t="shared" si="0"/>
        <v>4307788.240528402</v>
      </c>
      <c r="L35" s="10">
        <f t="shared" si="0"/>
        <v>0</v>
      </c>
      <c r="M35" s="10">
        <f t="shared" si="0"/>
        <v>27145084.82248175</v>
      </c>
      <c r="N35" s="10">
        <f t="shared" si="0"/>
        <v>395967433.3350474</v>
      </c>
      <c r="O35" s="10">
        <f t="shared" si="0"/>
        <v>1449683142.3862011</v>
      </c>
      <c r="P35" s="10">
        <f t="shared" si="0"/>
        <v>30757549.365037784</v>
      </c>
      <c r="Q35" s="10">
        <f t="shared" si="0"/>
        <v>801866702.3494796</v>
      </c>
      <c r="R35" s="10">
        <f t="shared" si="0"/>
        <v>121524639.09298646</v>
      </c>
      <c r="S35" s="10">
        <f t="shared" si="0"/>
        <v>98101362.0455385</v>
      </c>
      <c r="T35" s="10">
        <f t="shared" si="0"/>
        <v>1023555.6895796645</v>
      </c>
      <c r="U35" s="10">
        <f t="shared" si="0"/>
        <v>26524645.394495293</v>
      </c>
      <c r="V35" s="10">
        <f t="shared" si="0"/>
        <v>8189548.075712732</v>
      </c>
      <c r="W35" s="10">
        <f t="shared" si="0"/>
        <v>25574820.74858861</v>
      </c>
      <c r="X35" s="10">
        <f t="shared" si="0"/>
        <v>34954651.56792086</v>
      </c>
      <c r="Y35" s="10">
        <f t="shared" si="0"/>
        <v>35628910.31536432</v>
      </c>
      <c r="Z35" s="10">
        <f t="shared" si="0"/>
        <v>22505025.176043943</v>
      </c>
      <c r="AA35" s="10">
        <f t="shared" si="0"/>
        <v>7610401.624407904</v>
      </c>
      <c r="AB35" s="10">
        <f t="shared" si="0"/>
        <v>388936.0040860738</v>
      </c>
      <c r="AC35" s="10">
        <f t="shared" si="0"/>
        <v>4316236.4753055</v>
      </c>
      <c r="AD35" s="10">
        <f t="shared" si="0"/>
        <v>10136623.454240281</v>
      </c>
      <c r="AE35" s="10">
        <f t="shared" si="0"/>
        <v>2119274.931181972</v>
      </c>
      <c r="AF35" s="10">
        <f t="shared" si="0"/>
        <v>0</v>
      </c>
      <c r="AG35" s="10">
        <f t="shared" si="0"/>
        <v>0</v>
      </c>
      <c r="AH35" s="10">
        <f t="shared" si="0"/>
        <v>0</v>
      </c>
      <c r="AI35" s="10">
        <f t="shared" si="0"/>
        <v>6245565.593600655</v>
      </c>
      <c r="AJ35" s="10">
        <f t="shared" si="0"/>
        <v>0</v>
      </c>
      <c r="AK35" s="10">
        <f>SUM(AK3:AK34)</f>
        <v>0</v>
      </c>
    </row>
    <row r="36" spans="4:37" ht="1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5">
      <c r="A37" s="5">
        <v>34</v>
      </c>
      <c r="C37" s="1" t="s">
        <v>43</v>
      </c>
      <c r="D37" s="6">
        <f>'D1'!D38*'C3'!D37</f>
        <v>0</v>
      </c>
      <c r="E37" s="6">
        <f>'D1'!E38*'C3'!E37</f>
        <v>0</v>
      </c>
      <c r="F37" s="6">
        <f>'D1'!F38*'C3'!F37</f>
        <v>0</v>
      </c>
      <c r="G37" s="6">
        <f>'D1'!G38*'C3'!G37</f>
        <v>0</v>
      </c>
      <c r="H37" s="6">
        <f>'D1'!H38*'C3'!H37</f>
        <v>0</v>
      </c>
      <c r="I37" s="6">
        <f>'D1'!I38*'C3'!I37</f>
        <v>0</v>
      </c>
      <c r="J37" s="6">
        <f>'D1'!J38*'C3'!J37</f>
        <v>0</v>
      </c>
      <c r="K37" s="6">
        <f>'D1'!K38*'C3'!K37</f>
        <v>0</v>
      </c>
      <c r="L37" s="6">
        <f>'D1'!L38*'C3'!L37</f>
        <v>0</v>
      </c>
      <c r="M37" s="6">
        <f>'D1'!M38*'C3'!M37</f>
        <v>0</v>
      </c>
      <c r="N37" s="6">
        <f>'D1'!N38*'C3'!N37</f>
        <v>0</v>
      </c>
      <c r="O37" s="6">
        <f>'D1'!O38*'C3'!O37</f>
        <v>0</v>
      </c>
      <c r="P37" s="6">
        <f>'D1'!P38*'C3'!P37</f>
        <v>15631201.159866644</v>
      </c>
      <c r="Q37" s="6">
        <f>'D1'!Q38*'C3'!Q37</f>
        <v>7946476.044886081</v>
      </c>
      <c r="R37" s="6">
        <f>'D1'!R38*'C3'!R37</f>
        <v>38113217.204992674</v>
      </c>
      <c r="S37" s="6">
        <f>'D1'!S38*'C3'!S37</f>
        <v>0</v>
      </c>
      <c r="T37" s="6">
        <f>'D1'!T38*'C3'!T37</f>
        <v>0</v>
      </c>
      <c r="U37" s="6">
        <f>'D1'!U38*'C3'!U37</f>
        <v>0</v>
      </c>
      <c r="V37" s="6">
        <f>'D1'!V38*'C3'!V37</f>
        <v>0</v>
      </c>
      <c r="W37" s="6">
        <f>'D1'!W38*'C3'!W37</f>
        <v>0</v>
      </c>
      <c r="X37" s="6">
        <f>'D1'!X38*'C3'!X37</f>
        <v>13480490.951816592</v>
      </c>
      <c r="Y37" s="6">
        <f>'D1'!Y38*'C3'!Y37</f>
        <v>0</v>
      </c>
      <c r="Z37" s="6">
        <f>'D1'!Z38*'C3'!Z37</f>
        <v>14489343.1425526</v>
      </c>
      <c r="AA37" s="6">
        <f>'D1'!AA38*'C3'!AA37</f>
        <v>0</v>
      </c>
      <c r="AB37" s="6">
        <f>'D1'!AB38*'C3'!AB37</f>
        <v>0</v>
      </c>
      <c r="AC37" s="6">
        <f>'D1'!AC38*'C3'!AC37</f>
        <v>0</v>
      </c>
      <c r="AD37" s="6">
        <f>'D1'!AD38*'C3'!AD37</f>
        <v>0</v>
      </c>
      <c r="AE37" s="6">
        <f>'D1'!AE38*'C3'!AE37</f>
        <v>0</v>
      </c>
      <c r="AF37" s="6">
        <f>'D1'!AF38*'C3'!AF37</f>
        <v>0</v>
      </c>
      <c r="AG37" s="6">
        <f>'D1'!AG38*'C3'!AG37</f>
        <v>0</v>
      </c>
      <c r="AH37" s="6">
        <f>'D1'!AH38*'C3'!AH37</f>
        <v>0</v>
      </c>
      <c r="AI37" s="6">
        <f>'D1'!AI38*'C3'!AI37</f>
        <v>0</v>
      </c>
      <c r="AJ37" s="6">
        <f>'D1'!AJ38*'C3'!AJ37</f>
        <v>0</v>
      </c>
      <c r="AK37" s="6">
        <f>'D1'!AK38*'C3'!AK37</f>
        <v>0</v>
      </c>
    </row>
    <row r="38" spans="1:37" ht="15">
      <c r="A38" s="7"/>
      <c r="B38" s="7"/>
      <c r="C38" s="8" t="s">
        <v>1</v>
      </c>
      <c r="D38" s="10">
        <f>D35+D37</f>
        <v>8258114.237097021</v>
      </c>
      <c r="E38" s="10">
        <f aca="true" t="shared" si="1" ref="E38:K38">E35+E37</f>
        <v>210094306.3417888</v>
      </c>
      <c r="F38" s="10">
        <f t="shared" si="1"/>
        <v>49549650.23107613</v>
      </c>
      <c r="G38" s="10">
        <f t="shared" si="1"/>
        <v>0</v>
      </c>
      <c r="H38" s="10">
        <f t="shared" si="1"/>
        <v>29019344.5390305</v>
      </c>
      <c r="I38" s="10">
        <f t="shared" si="1"/>
        <v>8378030.603199802</v>
      </c>
      <c r="J38" s="10">
        <f t="shared" si="1"/>
        <v>0</v>
      </c>
      <c r="K38" s="10">
        <f t="shared" si="1"/>
        <v>4307788.240528402</v>
      </c>
      <c r="L38" s="10">
        <f aca="true" t="shared" si="2" ref="L38:AK38">L35+L37</f>
        <v>0</v>
      </c>
      <c r="M38" s="10">
        <f t="shared" si="2"/>
        <v>27145084.82248175</v>
      </c>
      <c r="N38" s="10">
        <f t="shared" si="2"/>
        <v>395967433.3350474</v>
      </c>
      <c r="O38" s="10">
        <f t="shared" si="2"/>
        <v>1449683142.3862011</v>
      </c>
      <c r="P38" s="10">
        <f t="shared" si="2"/>
        <v>46388750.52490443</v>
      </c>
      <c r="Q38" s="10">
        <f t="shared" si="2"/>
        <v>809813178.3943657</v>
      </c>
      <c r="R38" s="10">
        <f t="shared" si="2"/>
        <v>159637856.29797915</v>
      </c>
      <c r="S38" s="10">
        <f t="shared" si="2"/>
        <v>98101362.0455385</v>
      </c>
      <c r="T38" s="10">
        <f t="shared" si="2"/>
        <v>1023555.6895796645</v>
      </c>
      <c r="U38" s="10">
        <f t="shared" si="2"/>
        <v>26524645.394495293</v>
      </c>
      <c r="V38" s="10">
        <f t="shared" si="2"/>
        <v>8189548.075712732</v>
      </c>
      <c r="W38" s="10">
        <f t="shared" si="2"/>
        <v>25574820.74858861</v>
      </c>
      <c r="X38" s="10">
        <f t="shared" si="2"/>
        <v>48435142.51973745</v>
      </c>
      <c r="Y38" s="10">
        <f t="shared" si="2"/>
        <v>35628910.31536432</v>
      </c>
      <c r="Z38" s="10">
        <f t="shared" si="2"/>
        <v>36994368.31859654</v>
      </c>
      <c r="AA38" s="10">
        <f t="shared" si="2"/>
        <v>7610401.624407904</v>
      </c>
      <c r="AB38" s="10">
        <f t="shared" si="2"/>
        <v>388936.0040860738</v>
      </c>
      <c r="AC38" s="10">
        <f t="shared" si="2"/>
        <v>4316236.4753055</v>
      </c>
      <c r="AD38" s="10">
        <f t="shared" si="2"/>
        <v>10136623.454240281</v>
      </c>
      <c r="AE38" s="10">
        <f t="shared" si="2"/>
        <v>2119274.931181972</v>
      </c>
      <c r="AF38" s="10">
        <f t="shared" si="2"/>
        <v>0</v>
      </c>
      <c r="AG38" s="10">
        <f t="shared" si="2"/>
        <v>0</v>
      </c>
      <c r="AH38" s="10">
        <f t="shared" si="2"/>
        <v>0</v>
      </c>
      <c r="AI38" s="10">
        <f t="shared" si="2"/>
        <v>6245565.593600655</v>
      </c>
      <c r="AJ38" s="10">
        <f t="shared" si="2"/>
        <v>0</v>
      </c>
      <c r="AK38" s="10">
        <f t="shared" si="2"/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16384" width="9.00390625" style="5" customWidth="1"/>
  </cols>
  <sheetData>
    <row r="1" spans="1:37" ht="16.5">
      <c r="A1" s="17" t="s">
        <v>267</v>
      </c>
      <c r="B1" s="1" t="s">
        <v>4</v>
      </c>
      <c r="C1" s="22" t="s">
        <v>88</v>
      </c>
      <c r="D1" s="1" t="s">
        <v>20</v>
      </c>
      <c r="E1" s="1" t="s">
        <v>21</v>
      </c>
      <c r="F1" s="1" t="s">
        <v>30</v>
      </c>
      <c r="G1" s="1" t="s">
        <v>41</v>
      </c>
      <c r="H1" s="1" t="s">
        <v>49</v>
      </c>
      <c r="I1" s="1" t="s">
        <v>50</v>
      </c>
      <c r="J1" s="1" t="s">
        <v>51</v>
      </c>
      <c r="K1" s="1" t="s">
        <v>55</v>
      </c>
      <c r="L1" s="1" t="s">
        <v>56</v>
      </c>
      <c r="M1" s="1" t="s">
        <v>22</v>
      </c>
      <c r="N1" s="1" t="s">
        <v>27</v>
      </c>
      <c r="O1" s="1" t="s">
        <v>52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54</v>
      </c>
      <c r="V1" s="2" t="s">
        <v>12</v>
      </c>
      <c r="W1" s="2" t="s">
        <v>14</v>
      </c>
      <c r="X1" s="4" t="s">
        <v>33</v>
      </c>
      <c r="Y1" s="5" t="s">
        <v>143</v>
      </c>
      <c r="Z1" s="1" t="s">
        <v>16</v>
      </c>
      <c r="AA1" s="1" t="s">
        <v>31</v>
      </c>
      <c r="AB1" s="1" t="s">
        <v>32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0</v>
      </c>
      <c r="AI1" s="3" t="s">
        <v>42</v>
      </c>
      <c r="AJ1" s="1" t="s">
        <v>46</v>
      </c>
      <c r="AK1" s="1" t="s">
        <v>85</v>
      </c>
    </row>
    <row r="2" spans="1:37" ht="15">
      <c r="A2" s="1" t="s">
        <v>3</v>
      </c>
      <c r="B2" s="1" t="s">
        <v>5</v>
      </c>
      <c r="C2" s="22"/>
      <c r="D2" s="5" t="s">
        <v>45</v>
      </c>
      <c r="E2" s="5" t="s">
        <v>45</v>
      </c>
      <c r="F2" s="5" t="s">
        <v>45</v>
      </c>
      <c r="G2" s="5" t="s">
        <v>45</v>
      </c>
      <c r="H2" s="5" t="s">
        <v>45</v>
      </c>
      <c r="I2" s="5" t="s">
        <v>45</v>
      </c>
      <c r="J2" s="5" t="s">
        <v>45</v>
      </c>
      <c r="K2" s="5" t="s">
        <v>45</v>
      </c>
      <c r="L2" s="5" t="s">
        <v>45</v>
      </c>
      <c r="M2" s="5" t="s">
        <v>45</v>
      </c>
      <c r="N2" s="5" t="s">
        <v>45</v>
      </c>
      <c r="O2" s="5" t="s">
        <v>45</v>
      </c>
      <c r="P2" s="5" t="s">
        <v>45</v>
      </c>
      <c r="Q2" s="5" t="s">
        <v>45</v>
      </c>
      <c r="R2" s="5" t="s">
        <v>45</v>
      </c>
      <c r="S2" s="5" t="s">
        <v>45</v>
      </c>
      <c r="T2" s="5" t="s">
        <v>45</v>
      </c>
      <c r="U2" s="5" t="s">
        <v>45</v>
      </c>
      <c r="V2" s="5" t="s">
        <v>45</v>
      </c>
      <c r="W2" s="5" t="s">
        <v>45</v>
      </c>
      <c r="X2" s="5" t="s">
        <v>45</v>
      </c>
      <c r="Y2" s="5" t="s">
        <v>45</v>
      </c>
      <c r="Z2" s="5" t="s">
        <v>45</v>
      </c>
      <c r="AA2" s="5" t="s">
        <v>45</v>
      </c>
      <c r="AB2" s="5" t="s">
        <v>45</v>
      </c>
      <c r="AC2" s="5" t="s">
        <v>45</v>
      </c>
      <c r="AD2" s="5" t="s">
        <v>45</v>
      </c>
      <c r="AE2" s="5" t="s">
        <v>45</v>
      </c>
      <c r="AF2" s="5" t="s">
        <v>193</v>
      </c>
      <c r="AG2" s="5" t="s">
        <v>191</v>
      </c>
      <c r="AH2" s="5" t="s">
        <v>191</v>
      </c>
      <c r="AI2" s="5" t="s">
        <v>191</v>
      </c>
      <c r="AJ2" s="5" t="s">
        <v>45</v>
      </c>
      <c r="AK2" s="5" t="s">
        <v>193</v>
      </c>
    </row>
    <row r="3" spans="1:37" ht="15">
      <c r="A3" s="7">
        <v>1</v>
      </c>
      <c r="B3" s="7">
        <v>1</v>
      </c>
      <c r="C3" s="8" t="s">
        <v>229</v>
      </c>
      <c r="D3" s="9">
        <f>'D1'!D4*'C4'!D3</f>
        <v>0</v>
      </c>
      <c r="E3" s="9">
        <f>'D1'!E4*'C4'!E3</f>
        <v>0</v>
      </c>
      <c r="F3" s="9">
        <f>'D1'!F4*'C4'!F3</f>
        <v>21277.069423061013</v>
      </c>
      <c r="G3" s="9">
        <f>'D1'!G4*'C4'!G3</f>
        <v>0</v>
      </c>
      <c r="H3" s="9">
        <f>'D1'!H4*'C4'!H3</f>
        <v>0</v>
      </c>
      <c r="I3" s="9">
        <f>'D1'!I4*'C4'!I3</f>
        <v>0</v>
      </c>
      <c r="J3" s="9">
        <f>'D1'!J4*'C4'!J3</f>
        <v>0</v>
      </c>
      <c r="K3" s="9">
        <f>'D1'!K4*'C4'!K3</f>
        <v>0</v>
      </c>
      <c r="L3" s="9">
        <f>'D1'!L4*'C4'!L3</f>
        <v>0</v>
      </c>
      <c r="M3" s="9">
        <f>'D1'!M4*'C4'!M3</f>
        <v>0</v>
      </c>
      <c r="N3" s="9">
        <f>'D1'!N4*'C4'!N3</f>
        <v>55118677.26581549</v>
      </c>
      <c r="O3" s="9">
        <f>'D1'!O4*'C4'!O3</f>
        <v>66912961.3980729</v>
      </c>
      <c r="P3" s="9">
        <f>'D1'!P4*'C4'!P3</f>
        <v>142929.58489589492</v>
      </c>
      <c r="Q3" s="9">
        <f>'D1'!Q4*'C4'!Q3</f>
        <v>579798.5680601397</v>
      </c>
      <c r="R3" s="9">
        <f>'D1'!R4*'C4'!R3</f>
        <v>315944.07899899734</v>
      </c>
      <c r="S3" s="9">
        <f>'D1'!S4*'C4'!S3</f>
        <v>0</v>
      </c>
      <c r="T3" s="9">
        <f>'D1'!T4*'C4'!T3</f>
        <v>0</v>
      </c>
      <c r="U3" s="9">
        <f>'D1'!U4*'C4'!U3</f>
        <v>0</v>
      </c>
      <c r="V3" s="9">
        <f>'D1'!V4*'C4'!V3</f>
        <v>0</v>
      </c>
      <c r="W3" s="9">
        <f>'D1'!W4*'C4'!W3</f>
        <v>0</v>
      </c>
      <c r="X3" s="9">
        <f>'D1'!X4*'C4'!X3</f>
        <v>0</v>
      </c>
      <c r="Y3" s="9">
        <f>'D1'!Y4*'C4'!Y3</f>
        <v>0</v>
      </c>
      <c r="Z3" s="9">
        <f>'D1'!Z4*'C4'!Z3</f>
        <v>8.264172570024002</v>
      </c>
      <c r="AA3" s="9">
        <f>'D1'!AA4*'C4'!AA3</f>
        <v>0</v>
      </c>
      <c r="AB3" s="9">
        <f>'D1'!AB4*'C4'!AB3</f>
        <v>0</v>
      </c>
      <c r="AC3" s="9">
        <f>'D1'!AC4*'C4'!AC3</f>
        <v>0</v>
      </c>
      <c r="AD3" s="9">
        <f>'D1'!AD4*'C4'!AD3</f>
        <v>0</v>
      </c>
      <c r="AE3" s="9">
        <f>'D1'!AE4*'C4'!AE3</f>
        <v>0</v>
      </c>
      <c r="AF3" s="9">
        <f>'D1'!AF4*'C4'!AF3</f>
        <v>0</v>
      </c>
      <c r="AG3" s="9">
        <f>'D1'!AG4*'C4'!AG3</f>
        <v>0</v>
      </c>
      <c r="AH3" s="9">
        <f>'D1'!AH4*'C4'!AH3</f>
        <v>0</v>
      </c>
      <c r="AI3" s="9">
        <f>'D1'!AI4*'C4'!AI3</f>
        <v>0</v>
      </c>
      <c r="AJ3" s="9">
        <f>A!AJ3*'C4'!AJ3</f>
        <v>0</v>
      </c>
      <c r="AK3" s="9">
        <f>'D1'!AK4*'C4'!AK3</f>
        <v>0</v>
      </c>
    </row>
    <row r="4" spans="1:37" ht="15">
      <c r="A4" s="5">
        <v>2</v>
      </c>
      <c r="B4" s="5">
        <v>2</v>
      </c>
      <c r="C4" s="1" t="s">
        <v>230</v>
      </c>
      <c r="D4" s="4">
        <f>'D1'!D5*'C4'!D4</f>
        <v>0</v>
      </c>
      <c r="E4" s="4">
        <f>'D1'!E5*'C4'!E4</f>
        <v>31655.287156387374</v>
      </c>
      <c r="F4" s="4">
        <f>'D1'!F5*'C4'!F4</f>
        <v>8944.388105270624</v>
      </c>
      <c r="G4" s="4">
        <f>'D1'!G5*'C4'!G4</f>
        <v>0</v>
      </c>
      <c r="H4" s="4">
        <f>'D1'!H5*'C4'!H4</f>
        <v>0</v>
      </c>
      <c r="I4" s="4">
        <f>'D1'!I5*'C4'!I4</f>
        <v>412.0052568408395</v>
      </c>
      <c r="J4" s="4">
        <f>'D1'!J5*'C4'!J4</f>
        <v>0</v>
      </c>
      <c r="K4" s="4">
        <f>'D1'!K5*'C4'!K4</f>
        <v>33.9782953211223</v>
      </c>
      <c r="L4" s="4">
        <f>'D1'!L5*'C4'!L4</f>
        <v>0</v>
      </c>
      <c r="M4" s="4">
        <f>'D1'!M5*'C4'!M4</f>
        <v>0</v>
      </c>
      <c r="N4" s="4">
        <f>'D1'!N5*'C4'!N4</f>
        <v>408980.46427055966</v>
      </c>
      <c r="O4" s="4">
        <f>'D1'!O5*'C4'!O4</f>
        <v>756528.0598523123</v>
      </c>
      <c r="P4" s="4">
        <f>'D1'!P5*'C4'!P4</f>
        <v>2687.4447710275003</v>
      </c>
      <c r="Q4" s="4">
        <f>'D1'!Q5*'C4'!Q4</f>
        <v>238788.1814806778</v>
      </c>
      <c r="R4" s="4">
        <f>'D1'!R5*'C4'!R4</f>
        <v>4822.77539219904</v>
      </c>
      <c r="S4" s="4">
        <f>'D1'!S5*'C4'!S4</f>
        <v>0</v>
      </c>
      <c r="T4" s="4">
        <f>'D1'!T5*'C4'!T4</f>
        <v>0</v>
      </c>
      <c r="U4" s="4">
        <f>'D1'!U5*'C4'!U4</f>
        <v>0</v>
      </c>
      <c r="V4" s="4">
        <f>'D1'!V5*'C4'!V4</f>
        <v>0</v>
      </c>
      <c r="W4" s="4">
        <f>'D1'!W5*'C4'!W4</f>
        <v>572.539785553504</v>
      </c>
      <c r="X4" s="4">
        <f>'D1'!X5*'C4'!X4</f>
        <v>0</v>
      </c>
      <c r="Y4" s="4">
        <f>'D1'!Y5*'C4'!Y4</f>
        <v>8.748271689682</v>
      </c>
      <c r="Z4" s="4">
        <f>'D1'!Z5*'C4'!Z4</f>
        <v>21.092859059538</v>
      </c>
      <c r="AA4" s="4">
        <f>'D1'!AA5*'C4'!AA4</f>
        <v>0</v>
      </c>
      <c r="AB4" s="4">
        <f>'D1'!AB5*'C4'!AB4</f>
        <v>0</v>
      </c>
      <c r="AC4" s="4">
        <f>'D1'!AC5*'C4'!AC4</f>
        <v>0</v>
      </c>
      <c r="AD4" s="4">
        <f>'D1'!AD5*'C4'!AD4</f>
        <v>0</v>
      </c>
      <c r="AE4" s="4">
        <f>'D1'!AE5*'C4'!AE4</f>
        <v>0</v>
      </c>
      <c r="AF4" s="4">
        <f>'D1'!AF5*'C4'!AF4</f>
        <v>0</v>
      </c>
      <c r="AG4" s="4">
        <f>'D1'!AG5*'C4'!AG4</f>
        <v>0</v>
      </c>
      <c r="AH4" s="4">
        <f>'D1'!AH5*'C4'!AH4</f>
        <v>0</v>
      </c>
      <c r="AI4" s="4">
        <f>'D1'!AI5*'C4'!AI4</f>
        <v>0</v>
      </c>
      <c r="AJ4" s="4">
        <f>A!AJ4*'C4'!AJ4</f>
        <v>0</v>
      </c>
      <c r="AK4" s="4">
        <f>'D1'!AK5*'C4'!AK4</f>
        <v>0</v>
      </c>
    </row>
    <row r="5" spans="1:37" ht="15">
      <c r="A5" s="5">
        <v>3</v>
      </c>
      <c r="B5" s="5">
        <v>3</v>
      </c>
      <c r="C5" s="1" t="s">
        <v>224</v>
      </c>
      <c r="D5" s="4">
        <f>'D1'!D6*'C4'!D5</f>
        <v>0</v>
      </c>
      <c r="E5" s="4">
        <f>'D1'!E6*'C4'!E5</f>
        <v>18931.224389900326</v>
      </c>
      <c r="F5" s="4">
        <f>'D1'!F6*'C4'!F5</f>
        <v>0</v>
      </c>
      <c r="G5" s="4">
        <f>'D1'!G6*'C4'!G5</f>
        <v>0</v>
      </c>
      <c r="H5" s="4">
        <f>'D1'!H6*'C4'!H5</f>
        <v>0</v>
      </c>
      <c r="I5" s="4">
        <f>'D1'!I6*'C4'!I5</f>
        <v>0</v>
      </c>
      <c r="J5" s="4">
        <f>'D1'!J6*'C4'!J5</f>
        <v>0</v>
      </c>
      <c r="K5" s="4">
        <f>'D1'!K6*'C4'!K5</f>
        <v>0</v>
      </c>
      <c r="L5" s="4">
        <f>'D1'!L6*'C4'!L5</f>
        <v>0</v>
      </c>
      <c r="M5" s="4">
        <f>'D1'!M6*'C4'!M5</f>
        <v>0</v>
      </c>
      <c r="N5" s="4">
        <f>'D1'!N6*'C4'!N5</f>
        <v>17285611.58254944</v>
      </c>
      <c r="O5" s="4">
        <f>'D1'!O6*'C4'!O5</f>
        <v>31846158.284546927</v>
      </c>
      <c r="P5" s="4">
        <f>'D1'!P6*'C4'!P5</f>
        <v>4718.660816641114</v>
      </c>
      <c r="Q5" s="4">
        <f>'D1'!Q6*'C4'!Q5</f>
        <v>109425.62607807513</v>
      </c>
      <c r="R5" s="4">
        <f>'D1'!R6*'C4'!R5</f>
        <v>852.2800979733596</v>
      </c>
      <c r="S5" s="4">
        <f>'D1'!S6*'C4'!S5</f>
        <v>0</v>
      </c>
      <c r="T5" s="4">
        <f>'D1'!T6*'C4'!T5</f>
        <v>0</v>
      </c>
      <c r="U5" s="4">
        <f>'D1'!U6*'C4'!U5</f>
        <v>18413.077980519596</v>
      </c>
      <c r="V5" s="4">
        <f>'D1'!V6*'C4'!V5</f>
        <v>27443.41968462174</v>
      </c>
      <c r="W5" s="4">
        <f>'D1'!W6*'C4'!W5</f>
        <v>9448.767807624537</v>
      </c>
      <c r="X5" s="4">
        <f>'D1'!X6*'C4'!X5</f>
        <v>91081.14668800618</v>
      </c>
      <c r="Y5" s="4">
        <f>'D1'!Y6*'C4'!Y5</f>
        <v>0</v>
      </c>
      <c r="Z5" s="4">
        <f>'D1'!Z6*'C4'!Z5</f>
        <v>17478.47592711268</v>
      </c>
      <c r="AA5" s="4">
        <f>'D1'!AA6*'C4'!AA5</f>
        <v>0</v>
      </c>
      <c r="AB5" s="4">
        <f>'D1'!AB6*'C4'!AB5</f>
        <v>0</v>
      </c>
      <c r="AC5" s="4">
        <f>'D1'!AC6*'C4'!AC5</f>
        <v>0</v>
      </c>
      <c r="AD5" s="4">
        <f>'D1'!AD6*'C4'!AD5</f>
        <v>0</v>
      </c>
      <c r="AE5" s="4">
        <f>'D1'!AE6*'C4'!AE5</f>
        <v>0</v>
      </c>
      <c r="AF5" s="4">
        <f>'D1'!AF6*'C4'!AF5</f>
        <v>0</v>
      </c>
      <c r="AG5" s="4">
        <f>'D1'!AG6*'C4'!AG5</f>
        <v>0</v>
      </c>
      <c r="AH5" s="4">
        <f>'D1'!AH6*'C4'!AH5</f>
        <v>0</v>
      </c>
      <c r="AI5" s="4">
        <f>'D1'!AI6*'C4'!AI5</f>
        <v>0</v>
      </c>
      <c r="AJ5" s="4">
        <f>A!AJ5*'C4'!AJ5</f>
        <v>0</v>
      </c>
      <c r="AK5" s="4">
        <f>'D1'!AK6*'C4'!AK5</f>
        <v>0</v>
      </c>
    </row>
    <row r="6" spans="1:37" ht="15">
      <c r="A6" s="5">
        <v>4</v>
      </c>
      <c r="B6" s="5">
        <v>4</v>
      </c>
      <c r="C6" s="1" t="s">
        <v>231</v>
      </c>
      <c r="D6" s="4">
        <f>'D1'!D7*'C4'!D6</f>
        <v>0</v>
      </c>
      <c r="E6" s="4">
        <f>'D1'!E7*'C4'!E6</f>
        <v>21883.096742110196</v>
      </c>
      <c r="F6" s="4">
        <f>'D1'!F7*'C4'!F6</f>
        <v>0</v>
      </c>
      <c r="G6" s="4">
        <f>'D1'!G7*'C4'!G6</f>
        <v>0</v>
      </c>
      <c r="H6" s="4">
        <f>'D1'!H7*'C4'!H6</f>
        <v>0</v>
      </c>
      <c r="I6" s="4">
        <f>'D1'!I7*'C4'!I6</f>
        <v>0</v>
      </c>
      <c r="J6" s="4">
        <f>'D1'!J7*'C4'!J6</f>
        <v>0</v>
      </c>
      <c r="K6" s="4">
        <f>'D1'!K7*'C4'!K6</f>
        <v>0</v>
      </c>
      <c r="L6" s="4">
        <f>'D1'!L7*'C4'!L6</f>
        <v>0</v>
      </c>
      <c r="M6" s="4">
        <f>'D1'!M7*'C4'!M6</f>
        <v>0</v>
      </c>
      <c r="N6" s="4">
        <f>'D1'!N7*'C4'!N6</f>
        <v>5224172.751660087</v>
      </c>
      <c r="O6" s="4">
        <f>'D1'!O7*'C4'!O6</f>
        <v>11660677.224983625</v>
      </c>
      <c r="P6" s="4">
        <f>'D1'!P7*'C4'!P6</f>
        <v>10126.239574230462</v>
      </c>
      <c r="Q6" s="4">
        <f>'D1'!Q7*'C4'!Q6</f>
        <v>16599.08186584125</v>
      </c>
      <c r="R6" s="4">
        <f>'D1'!R7*'C4'!R6</f>
        <v>2473.2952067421543</v>
      </c>
      <c r="S6" s="4">
        <f>'D1'!S7*'C4'!S6</f>
        <v>0</v>
      </c>
      <c r="T6" s="4">
        <f>'D1'!T7*'C4'!T6</f>
        <v>0</v>
      </c>
      <c r="U6" s="4">
        <f>'D1'!U7*'C4'!U6</f>
        <v>478.883013517685</v>
      </c>
      <c r="V6" s="4">
        <f>'D1'!V7*'C4'!V6</f>
        <v>28170.22457448399</v>
      </c>
      <c r="W6" s="4">
        <f>'D1'!W7*'C4'!W6</f>
        <v>180705.06872351497</v>
      </c>
      <c r="X6" s="4">
        <f>'D1'!X7*'C4'!X6</f>
        <v>33970.151959737275</v>
      </c>
      <c r="Y6" s="4">
        <f>'D1'!Y7*'C4'!Y6</f>
        <v>0</v>
      </c>
      <c r="Z6" s="4">
        <f>'D1'!Z7*'C4'!Z6</f>
        <v>2275.908909545844</v>
      </c>
      <c r="AA6" s="4">
        <f>'D1'!AA7*'C4'!AA6</f>
        <v>0</v>
      </c>
      <c r="AB6" s="4">
        <f>'D1'!AB7*'C4'!AB6</f>
        <v>0</v>
      </c>
      <c r="AC6" s="4">
        <f>'D1'!AC7*'C4'!AC6</f>
        <v>0</v>
      </c>
      <c r="AD6" s="4">
        <f>'D1'!AD7*'C4'!AD6</f>
        <v>0</v>
      </c>
      <c r="AE6" s="4">
        <f>'D1'!AE7*'C4'!AE6</f>
        <v>0</v>
      </c>
      <c r="AF6" s="4">
        <f>'D1'!AF7*'C4'!AF6</f>
        <v>0</v>
      </c>
      <c r="AG6" s="4">
        <f>'D1'!AG7*'C4'!AG6</f>
        <v>0</v>
      </c>
      <c r="AH6" s="4">
        <f>'D1'!AH7*'C4'!AH6</f>
        <v>0</v>
      </c>
      <c r="AI6" s="4">
        <f>'D1'!AI7*'C4'!AI6</f>
        <v>0</v>
      </c>
      <c r="AJ6" s="4">
        <f>A!AJ6*'C4'!AJ6</f>
        <v>0</v>
      </c>
      <c r="AK6" s="4">
        <f>'D1'!AK7*'C4'!AK6</f>
        <v>0</v>
      </c>
    </row>
    <row r="7" spans="1:37" ht="15">
      <c r="A7" s="5">
        <v>5</v>
      </c>
      <c r="B7" s="5">
        <v>5</v>
      </c>
      <c r="C7" s="1" t="s">
        <v>232</v>
      </c>
      <c r="D7" s="4">
        <f>'D1'!D8*'C4'!D7</f>
        <v>0</v>
      </c>
      <c r="E7" s="4">
        <f>'D1'!E8*'C4'!E7</f>
        <v>4084181.4072426087</v>
      </c>
      <c r="F7" s="4">
        <f>'D1'!F8*'C4'!F7</f>
        <v>88625.37201728075</v>
      </c>
      <c r="G7" s="4">
        <f>'D1'!G8*'C4'!G7</f>
        <v>0</v>
      </c>
      <c r="H7" s="4">
        <f>'D1'!H8*'C4'!H7</f>
        <v>0</v>
      </c>
      <c r="I7" s="4">
        <f>'D1'!I8*'C4'!I7</f>
        <v>0</v>
      </c>
      <c r="J7" s="4">
        <f>'D1'!J8*'C4'!J7</f>
        <v>0</v>
      </c>
      <c r="K7" s="4">
        <f>'D1'!K8*'C4'!K7</f>
        <v>0</v>
      </c>
      <c r="L7" s="4">
        <f>'D1'!L8*'C4'!L7</f>
        <v>0</v>
      </c>
      <c r="M7" s="4">
        <f>'D1'!M8*'C4'!M7</f>
        <v>0</v>
      </c>
      <c r="N7" s="4">
        <f>'D1'!N8*'C4'!N7</f>
        <v>3060482.6256986978</v>
      </c>
      <c r="O7" s="4">
        <f>'D1'!O8*'C4'!O7</f>
        <v>27961897.405102458</v>
      </c>
      <c r="P7" s="4">
        <f>'D1'!P8*'C4'!P7</f>
        <v>14574.179322549344</v>
      </c>
      <c r="Q7" s="4">
        <f>'D1'!Q8*'C4'!Q7</f>
        <v>252858.71809829315</v>
      </c>
      <c r="R7" s="4">
        <f>'D1'!R8*'C4'!R7</f>
        <v>6196.761502189943</v>
      </c>
      <c r="S7" s="4">
        <f>'D1'!S8*'C4'!S7</f>
        <v>0</v>
      </c>
      <c r="T7" s="4">
        <f>'D1'!T8*'C4'!T7</f>
        <v>0</v>
      </c>
      <c r="U7" s="4">
        <f>'D1'!U8*'C4'!U7</f>
        <v>341.22591513129936</v>
      </c>
      <c r="V7" s="4">
        <f>'D1'!V8*'C4'!V7</f>
        <v>8.469889306688001</v>
      </c>
      <c r="W7" s="4">
        <f>'D1'!W8*'C4'!W7</f>
        <v>583107.5887603088</v>
      </c>
      <c r="X7" s="4">
        <f>'D1'!X8*'C4'!X7</f>
        <v>3755.137512546201</v>
      </c>
      <c r="Y7" s="4">
        <f>'D1'!Y8*'C4'!Y7</f>
        <v>33.534241581075</v>
      </c>
      <c r="Z7" s="4">
        <f>'D1'!Z8*'C4'!Z7</f>
        <v>3306.7679183596074</v>
      </c>
      <c r="AA7" s="4">
        <f>'D1'!AA8*'C4'!AA7</f>
        <v>14782921.990913784</v>
      </c>
      <c r="AB7" s="4">
        <f>'D1'!AB8*'C4'!AB7</f>
        <v>103804.5979704328</v>
      </c>
      <c r="AC7" s="4">
        <f>'D1'!AC8*'C4'!AC7</f>
        <v>49927.749651</v>
      </c>
      <c r="AD7" s="4">
        <f>'D1'!AD8*'C4'!AD7</f>
        <v>0</v>
      </c>
      <c r="AE7" s="4">
        <f>'D1'!AE8*'C4'!AE7</f>
        <v>0</v>
      </c>
      <c r="AF7" s="4">
        <f>'D1'!AF8*'C4'!AF7</f>
        <v>0</v>
      </c>
      <c r="AG7" s="4">
        <f>'D1'!AG8*'C4'!AG7</f>
        <v>0</v>
      </c>
      <c r="AH7" s="4">
        <f>'D1'!AH8*'C4'!AH7</f>
        <v>0</v>
      </c>
      <c r="AI7" s="4">
        <f>'D1'!AI8*'C4'!AI7</f>
        <v>0</v>
      </c>
      <c r="AJ7" s="4">
        <f>A!AJ7*'C4'!AJ7</f>
        <v>0</v>
      </c>
      <c r="AK7" s="4">
        <f>'D1'!AK8*'C4'!AK7</f>
        <v>0</v>
      </c>
    </row>
    <row r="8" spans="1:37" ht="15">
      <c r="A8" s="5">
        <v>6</v>
      </c>
      <c r="B8" s="5">
        <v>6</v>
      </c>
      <c r="C8" s="1" t="s">
        <v>233</v>
      </c>
      <c r="D8" s="4">
        <f>'D1'!D9*'C4'!D8</f>
        <v>0</v>
      </c>
      <c r="E8" s="4">
        <f>'D1'!E9*'C4'!E8</f>
        <v>11213538.35551184</v>
      </c>
      <c r="F8" s="4">
        <f>'D1'!F9*'C4'!F8</f>
        <v>875345.5028940472</v>
      </c>
      <c r="G8" s="4">
        <f>'D1'!G9*'C4'!G8</f>
        <v>0</v>
      </c>
      <c r="H8" s="4">
        <f>'D1'!H9*'C4'!H8</f>
        <v>73134.20031527636</v>
      </c>
      <c r="I8" s="4">
        <f>'D1'!I9*'C4'!I8</f>
        <v>1629.2935156887745</v>
      </c>
      <c r="J8" s="4">
        <f>'D1'!J9*'C4'!J8</f>
        <v>0</v>
      </c>
      <c r="K8" s="4">
        <f>'D1'!K9*'C4'!K8</f>
        <v>134.3687133153473</v>
      </c>
      <c r="L8" s="4">
        <f>'D1'!L9*'C4'!L8</f>
        <v>0</v>
      </c>
      <c r="M8" s="4">
        <f>'D1'!M9*'C4'!M8</f>
        <v>4528071.637192669</v>
      </c>
      <c r="N8" s="4">
        <f>'D1'!N9*'C4'!N8</f>
        <v>3106048.5965517173</v>
      </c>
      <c r="O8" s="4">
        <f>'D1'!O9*'C4'!O8</f>
        <v>46986057.998931855</v>
      </c>
      <c r="P8" s="4">
        <f>'D1'!P9*'C4'!P8</f>
        <v>25573.114666942256</v>
      </c>
      <c r="Q8" s="4">
        <f>'D1'!Q9*'C4'!Q8</f>
        <v>54843.85290472092</v>
      </c>
      <c r="R8" s="4">
        <f>'D1'!R9*'C4'!R8</f>
        <v>3187.335232406718</v>
      </c>
      <c r="S8" s="4">
        <f>'D1'!S9*'C4'!S8</f>
        <v>0</v>
      </c>
      <c r="T8" s="4">
        <f>'D1'!T9*'C4'!T8</f>
        <v>1219.87523138044</v>
      </c>
      <c r="U8" s="4">
        <f>'D1'!U9*'C4'!U8</f>
        <v>1735041.2368038108</v>
      </c>
      <c r="V8" s="4">
        <f>'D1'!V9*'C4'!V8</f>
        <v>2104726.610713606</v>
      </c>
      <c r="W8" s="4">
        <f>'D1'!W9*'C4'!W8</f>
        <v>1704090.7301909116</v>
      </c>
      <c r="X8" s="4">
        <f>'D1'!X9*'C4'!X8</f>
        <v>68651.64247488555</v>
      </c>
      <c r="Y8" s="4">
        <f>'D1'!Y9*'C4'!Y8</f>
        <v>9499.801506661508</v>
      </c>
      <c r="Z8" s="4">
        <f>'D1'!Z9*'C4'!Z8</f>
        <v>14056.017352123063</v>
      </c>
      <c r="AA8" s="4">
        <f>'D1'!AA9*'C4'!AA8</f>
        <v>0</v>
      </c>
      <c r="AB8" s="4">
        <f>'D1'!AB9*'C4'!AB8</f>
        <v>0</v>
      </c>
      <c r="AC8" s="4">
        <f>'D1'!AC9*'C4'!AC8</f>
        <v>0</v>
      </c>
      <c r="AD8" s="4">
        <f>'D1'!AD9*'C4'!AD8</f>
        <v>0</v>
      </c>
      <c r="AE8" s="4">
        <f>'D1'!AE9*'C4'!AE8</f>
        <v>0</v>
      </c>
      <c r="AF8" s="4">
        <f>'D1'!AF9*'C4'!AF8</f>
        <v>0</v>
      </c>
      <c r="AG8" s="4">
        <f>'D1'!AG9*'C4'!AG8</f>
        <v>0</v>
      </c>
      <c r="AH8" s="4">
        <f>'D1'!AH9*'C4'!AH8</f>
        <v>0</v>
      </c>
      <c r="AI8" s="4">
        <f>'D1'!AI9*'C4'!AI8</f>
        <v>0</v>
      </c>
      <c r="AJ8" s="4">
        <f>A!AJ8*'C4'!AJ8</f>
        <v>0</v>
      </c>
      <c r="AK8" s="4">
        <f>'D1'!AK9*'C4'!AK8</f>
        <v>0</v>
      </c>
    </row>
    <row r="9" spans="1:37" ht="15">
      <c r="A9" s="5">
        <v>7</v>
      </c>
      <c r="B9" s="5">
        <v>7</v>
      </c>
      <c r="C9" s="1" t="s">
        <v>234</v>
      </c>
      <c r="D9" s="4">
        <f>'D1'!D10*'C4'!D9</f>
        <v>0</v>
      </c>
      <c r="E9" s="4">
        <f>'D1'!E10*'C4'!E9</f>
        <v>14679917.090774532</v>
      </c>
      <c r="F9" s="4">
        <f>'D1'!F10*'C4'!F9</f>
        <v>50202.440947385025</v>
      </c>
      <c r="G9" s="4">
        <f>'D1'!G10*'C4'!G9</f>
        <v>0</v>
      </c>
      <c r="H9" s="4">
        <f>'D1'!H10*'C4'!H9</f>
        <v>1666780.302784662</v>
      </c>
      <c r="I9" s="4">
        <f>'D1'!I10*'C4'!I9</f>
        <v>2416127.1685795537</v>
      </c>
      <c r="J9" s="4">
        <f>'D1'!J10*'C4'!J9</f>
        <v>0</v>
      </c>
      <c r="K9" s="4">
        <f>'D1'!K10*'C4'!K9</f>
        <v>45928.23265717516</v>
      </c>
      <c r="L9" s="4">
        <f>'D1'!L10*'C4'!L9</f>
        <v>0</v>
      </c>
      <c r="M9" s="4">
        <f>'D1'!M10*'C4'!M9</f>
        <v>0</v>
      </c>
      <c r="N9" s="4">
        <f>'D1'!N10*'C4'!N9</f>
        <v>800963.6244010233</v>
      </c>
      <c r="O9" s="4">
        <f>'D1'!O10*'C4'!O9</f>
        <v>11615407.179541212</v>
      </c>
      <c r="P9" s="4">
        <f>'D1'!P10*'C4'!P9</f>
        <v>20845.619450948827</v>
      </c>
      <c r="Q9" s="4">
        <f>'D1'!Q10*'C4'!Q9</f>
        <v>194754.33314119093</v>
      </c>
      <c r="R9" s="4">
        <f>'D1'!R10*'C4'!R9</f>
        <v>58140.1808027294</v>
      </c>
      <c r="S9" s="4">
        <f>'D1'!S10*'C4'!S9</f>
        <v>0</v>
      </c>
      <c r="T9" s="4">
        <f>'D1'!T10*'C4'!T9</f>
        <v>889306.7718409536</v>
      </c>
      <c r="U9" s="4">
        <f>'D1'!U10*'C4'!U9</f>
        <v>12566015.677098235</v>
      </c>
      <c r="V9" s="4">
        <f>'D1'!V10*'C4'!V9</f>
        <v>52300.16828986042</v>
      </c>
      <c r="W9" s="4">
        <f>'D1'!W10*'C4'!W9</f>
        <v>2238433.3523721695</v>
      </c>
      <c r="X9" s="4">
        <f>'D1'!X10*'C4'!X9</f>
        <v>9434.160511383008</v>
      </c>
      <c r="Y9" s="4">
        <f>'D1'!Y10*'C4'!Y9</f>
        <v>60.850806</v>
      </c>
      <c r="Z9" s="4">
        <f>'D1'!Z10*'C4'!Z9</f>
        <v>6.00593936775</v>
      </c>
      <c r="AA9" s="4">
        <f>'D1'!AA10*'C4'!AA9</f>
        <v>0</v>
      </c>
      <c r="AB9" s="4">
        <f>'D1'!AB10*'C4'!AB9</f>
        <v>0</v>
      </c>
      <c r="AC9" s="4">
        <f>'D1'!AC10*'C4'!AC9</f>
        <v>0</v>
      </c>
      <c r="AD9" s="4">
        <f>'D1'!AD10*'C4'!AD9</f>
        <v>0</v>
      </c>
      <c r="AE9" s="4">
        <f>'D1'!AE10*'C4'!AE9</f>
        <v>0</v>
      </c>
      <c r="AF9" s="4">
        <f>'D1'!AF10*'C4'!AF9</f>
        <v>0</v>
      </c>
      <c r="AG9" s="4">
        <f>'D1'!AG10*'C4'!AG9</f>
        <v>0</v>
      </c>
      <c r="AH9" s="4">
        <f>'D1'!AH10*'C4'!AH9</f>
        <v>0</v>
      </c>
      <c r="AI9" s="4">
        <f>'D1'!AI10*'C4'!AI9</f>
        <v>0</v>
      </c>
      <c r="AJ9" s="4">
        <f>A!AJ9*'C4'!AJ9</f>
        <v>0</v>
      </c>
      <c r="AK9" s="4">
        <f>'D1'!AK10*'C4'!AK9</f>
        <v>0</v>
      </c>
    </row>
    <row r="10" spans="1:37" ht="15">
      <c r="A10" s="5">
        <v>8</v>
      </c>
      <c r="B10" s="5">
        <v>8</v>
      </c>
      <c r="C10" s="1" t="s">
        <v>235</v>
      </c>
      <c r="D10" s="4">
        <f>'D1'!D11*'C4'!D10</f>
        <v>0</v>
      </c>
      <c r="E10" s="4">
        <f>'D1'!E11*'C4'!E10</f>
        <v>2539601.321671877</v>
      </c>
      <c r="F10" s="4">
        <f>'D1'!F11*'C4'!F10</f>
        <v>376654.4207867348</v>
      </c>
      <c r="G10" s="4">
        <f>'D1'!G11*'C4'!G10</f>
        <v>0</v>
      </c>
      <c r="H10" s="4">
        <f>'D1'!H11*'C4'!H10</f>
        <v>13092.18155868477</v>
      </c>
      <c r="I10" s="4">
        <f>'D1'!I11*'C4'!I10</f>
        <v>0</v>
      </c>
      <c r="J10" s="4">
        <f>'D1'!J11*'C4'!J10</f>
        <v>0</v>
      </c>
      <c r="K10" s="4">
        <f>'D1'!K11*'C4'!K10</f>
        <v>0</v>
      </c>
      <c r="L10" s="4">
        <f>'D1'!L11*'C4'!L10</f>
        <v>0</v>
      </c>
      <c r="M10" s="4">
        <f>'D1'!M11*'C4'!M10</f>
        <v>0</v>
      </c>
      <c r="N10" s="4">
        <f>'D1'!N11*'C4'!N10</f>
        <v>4170920.0753802257</v>
      </c>
      <c r="O10" s="4">
        <f>'D1'!O11*'C4'!O10</f>
        <v>19174333.732856836</v>
      </c>
      <c r="P10" s="4">
        <f>'D1'!P11*'C4'!P10</f>
        <v>40681.31645665009</v>
      </c>
      <c r="Q10" s="4">
        <f>'D1'!Q11*'C4'!Q10</f>
        <v>514238.1724227803</v>
      </c>
      <c r="R10" s="4">
        <f>'D1'!R11*'C4'!R10</f>
        <v>4553.507773093211</v>
      </c>
      <c r="S10" s="4">
        <f>'D1'!S11*'C4'!S10</f>
        <v>0</v>
      </c>
      <c r="T10" s="4">
        <f>'D1'!T11*'C4'!T10</f>
        <v>0</v>
      </c>
      <c r="U10" s="4">
        <f>'D1'!U11*'C4'!U10</f>
        <v>17270.933741772547</v>
      </c>
      <c r="V10" s="4">
        <f>'D1'!V11*'C4'!V10</f>
        <v>76134.23171914557</v>
      </c>
      <c r="W10" s="4">
        <f>'D1'!W11*'C4'!W10</f>
        <v>5013305.892905917</v>
      </c>
      <c r="X10" s="4">
        <f>'D1'!X11*'C4'!X10</f>
        <v>67856.87166126484</v>
      </c>
      <c r="Y10" s="4">
        <f>'D1'!Y11*'C4'!Y10</f>
        <v>545.103672045491</v>
      </c>
      <c r="Z10" s="4">
        <f>'D1'!Z11*'C4'!Z10</f>
        <v>12652.35587324375</v>
      </c>
      <c r="AA10" s="4">
        <f>'D1'!AA11*'C4'!AA10</f>
        <v>0</v>
      </c>
      <c r="AB10" s="4">
        <f>'D1'!AB11*'C4'!AB10</f>
        <v>0</v>
      </c>
      <c r="AC10" s="4">
        <f>'D1'!AC11*'C4'!AC10</f>
        <v>1042342.3976625003</v>
      </c>
      <c r="AD10" s="4">
        <f>'D1'!AD11*'C4'!AD10</f>
        <v>0</v>
      </c>
      <c r="AE10" s="4">
        <f>'D1'!AE11*'C4'!AE10</f>
        <v>0</v>
      </c>
      <c r="AF10" s="4">
        <f>'D1'!AF11*'C4'!AF10</f>
        <v>0</v>
      </c>
      <c r="AG10" s="4">
        <f>'D1'!AG11*'C4'!AG10</f>
        <v>0</v>
      </c>
      <c r="AH10" s="4">
        <f>'D1'!AH11*'C4'!AH10</f>
        <v>0</v>
      </c>
      <c r="AI10" s="4">
        <f>'D1'!AI11*'C4'!AI10</f>
        <v>0</v>
      </c>
      <c r="AJ10" s="4">
        <f>A!AJ10*'C4'!AJ10</f>
        <v>0</v>
      </c>
      <c r="AK10" s="4">
        <f>'D1'!AK11*'C4'!AK10</f>
        <v>0</v>
      </c>
    </row>
    <row r="11" spans="1:37" ht="15">
      <c r="A11" s="5">
        <v>9</v>
      </c>
      <c r="B11" s="5">
        <v>9</v>
      </c>
      <c r="C11" s="1" t="s">
        <v>236</v>
      </c>
      <c r="D11" s="4">
        <f>'D1'!D12*'C4'!D11</f>
        <v>6171175.918410045</v>
      </c>
      <c r="E11" s="4">
        <f>'D1'!E12*'C4'!E11</f>
        <v>1975108.950635268</v>
      </c>
      <c r="F11" s="4">
        <f>'D1'!F12*'C4'!F11</f>
        <v>41585147.774431445</v>
      </c>
      <c r="G11" s="4">
        <f>'D1'!G12*'C4'!G11</f>
        <v>0</v>
      </c>
      <c r="H11" s="4">
        <f>'D1'!H12*'C4'!H11</f>
        <v>1377754.1825550625</v>
      </c>
      <c r="I11" s="4">
        <f>'D1'!I12*'C4'!I11</f>
        <v>4889575.651599446</v>
      </c>
      <c r="J11" s="4">
        <f>'D1'!J12*'C4'!J11</f>
        <v>0</v>
      </c>
      <c r="K11" s="4">
        <f>'D1'!K12*'C4'!K11</f>
        <v>226017.4252805145</v>
      </c>
      <c r="L11" s="4">
        <f>'D1'!L12*'C4'!L11</f>
        <v>0</v>
      </c>
      <c r="M11" s="4">
        <f>'D1'!M12*'C4'!M11</f>
        <v>0</v>
      </c>
      <c r="N11" s="4">
        <f>'D1'!N12*'C4'!N11</f>
        <v>3900811.84271714</v>
      </c>
      <c r="O11" s="4">
        <f>'D1'!O12*'C4'!O11</f>
        <v>4734526.576283977</v>
      </c>
      <c r="P11" s="4">
        <f>'D1'!P12*'C4'!P11</f>
        <v>18261.175331070943</v>
      </c>
      <c r="Q11" s="4">
        <f>'D1'!Q12*'C4'!Q11</f>
        <v>18104.46784281157</v>
      </c>
      <c r="R11" s="4">
        <f>'D1'!R12*'C4'!R11</f>
        <v>1459.3343285467681</v>
      </c>
      <c r="S11" s="4">
        <f>'D1'!S12*'C4'!S11</f>
        <v>0</v>
      </c>
      <c r="T11" s="4">
        <f>'D1'!T12*'C4'!T11</f>
        <v>0</v>
      </c>
      <c r="U11" s="4">
        <f>'D1'!U12*'C4'!U11</f>
        <v>639.4749094298853</v>
      </c>
      <c r="V11" s="4">
        <f>'D1'!V12*'C4'!V11</f>
        <v>9819.780880431734</v>
      </c>
      <c r="W11" s="4">
        <f>'D1'!W12*'C4'!W11</f>
        <v>543044.3174534598</v>
      </c>
      <c r="X11" s="4">
        <f>'D1'!X12*'C4'!X11</f>
        <v>12848.644874008216</v>
      </c>
      <c r="Y11" s="4">
        <f>'D1'!Y12*'C4'!Y11</f>
        <v>319.30804745263094</v>
      </c>
      <c r="Z11" s="4">
        <f>'D1'!Z12*'C4'!Z11</f>
        <v>3752.2548312341396</v>
      </c>
      <c r="AA11" s="4">
        <f>'D1'!AA12*'C4'!AA11</f>
        <v>0</v>
      </c>
      <c r="AB11" s="4">
        <f>'D1'!AB12*'C4'!AB11</f>
        <v>0</v>
      </c>
      <c r="AC11" s="4">
        <f>'D1'!AC12*'C4'!AC11</f>
        <v>0</v>
      </c>
      <c r="AD11" s="4">
        <f>'D1'!AD12*'C4'!AD11</f>
        <v>0</v>
      </c>
      <c r="AE11" s="4">
        <f>'D1'!AE12*'C4'!AE11</f>
        <v>0</v>
      </c>
      <c r="AF11" s="4">
        <f>'D1'!AF12*'C4'!AF11</f>
        <v>0</v>
      </c>
      <c r="AG11" s="4">
        <f>'D1'!AG12*'C4'!AG11</f>
        <v>0</v>
      </c>
      <c r="AH11" s="4">
        <f>'D1'!AH12*'C4'!AH11</f>
        <v>0</v>
      </c>
      <c r="AI11" s="4">
        <f>'D1'!AI12*'C4'!AI11</f>
        <v>0</v>
      </c>
      <c r="AJ11" s="4">
        <f>A!AJ11*'C4'!AJ11</f>
        <v>0</v>
      </c>
      <c r="AK11" s="4">
        <f>'D1'!AK12*'C4'!AK11</f>
        <v>0</v>
      </c>
    </row>
    <row r="12" spans="1:37" ht="15">
      <c r="A12" s="5">
        <v>10</v>
      </c>
      <c r="B12" s="5">
        <v>10</v>
      </c>
      <c r="C12" s="1" t="s">
        <v>237</v>
      </c>
      <c r="D12" s="4">
        <f>'D1'!D13*'C4'!D12</f>
        <v>0</v>
      </c>
      <c r="E12" s="4">
        <f>'D1'!E13*'C4'!E12</f>
        <v>185658.30257424744</v>
      </c>
      <c r="F12" s="4">
        <f>'D1'!F13*'C4'!F12</f>
        <v>824518.657092982</v>
      </c>
      <c r="G12" s="4">
        <f>'D1'!G13*'C4'!G12</f>
        <v>0</v>
      </c>
      <c r="H12" s="4">
        <f>'D1'!H13*'C4'!H12</f>
        <v>51649.35313212967</v>
      </c>
      <c r="I12" s="4">
        <f>'D1'!I13*'C4'!I12</f>
        <v>0</v>
      </c>
      <c r="J12" s="4">
        <f>'D1'!J13*'C4'!J12</f>
        <v>0</v>
      </c>
      <c r="K12" s="4">
        <f>'D1'!K13*'C4'!K12</f>
        <v>0</v>
      </c>
      <c r="L12" s="4">
        <f>'D1'!L13*'C4'!L12</f>
        <v>0</v>
      </c>
      <c r="M12" s="4">
        <f>'D1'!M13*'C4'!M12</f>
        <v>0</v>
      </c>
      <c r="N12" s="4">
        <f>'D1'!N13*'C4'!N12</f>
        <v>2562813.7862403863</v>
      </c>
      <c r="O12" s="4">
        <f>'D1'!O13*'C4'!O12</f>
        <v>5736765.707434431</v>
      </c>
      <c r="P12" s="4">
        <f>'D1'!P13*'C4'!P12</f>
        <v>11500.168128167437</v>
      </c>
      <c r="Q12" s="4">
        <f>'D1'!Q13*'C4'!Q12</f>
        <v>17689.333548326722</v>
      </c>
      <c r="R12" s="4">
        <f>'D1'!R13*'C4'!R12</f>
        <v>1537.4700215908704</v>
      </c>
      <c r="S12" s="4">
        <f>'D1'!S13*'C4'!S12</f>
        <v>0</v>
      </c>
      <c r="T12" s="4">
        <f>'D1'!T13*'C4'!T12</f>
        <v>0</v>
      </c>
      <c r="U12" s="4">
        <f>'D1'!U13*'C4'!U12</f>
        <v>2927.0951701603244</v>
      </c>
      <c r="V12" s="4">
        <f>'D1'!V13*'C4'!V12</f>
        <v>190072.68615716224</v>
      </c>
      <c r="W12" s="4">
        <f>'D1'!W13*'C4'!W12</f>
        <v>34361.697722925805</v>
      </c>
      <c r="X12" s="4">
        <f>'D1'!X13*'C4'!X12</f>
        <v>8150.951979748318</v>
      </c>
      <c r="Y12" s="4">
        <f>'D1'!Y13*'C4'!Y12</f>
        <v>1163.5433166845812</v>
      </c>
      <c r="Z12" s="4">
        <f>'D1'!Z13*'C4'!Z12</f>
        <v>5408.685512480393</v>
      </c>
      <c r="AA12" s="4">
        <f>'D1'!AA13*'C4'!AA12</f>
        <v>0</v>
      </c>
      <c r="AB12" s="4">
        <f>'D1'!AB13*'C4'!AB12</f>
        <v>0</v>
      </c>
      <c r="AC12" s="4">
        <f>'D1'!AC13*'C4'!AC12</f>
        <v>12491.311984199998</v>
      </c>
      <c r="AD12" s="4">
        <f>'D1'!AD13*'C4'!AD12</f>
        <v>0</v>
      </c>
      <c r="AE12" s="4">
        <f>'D1'!AE13*'C4'!AE12</f>
        <v>0</v>
      </c>
      <c r="AF12" s="4">
        <f>'D1'!AF13*'C4'!AF12</f>
        <v>0</v>
      </c>
      <c r="AG12" s="4">
        <f>'D1'!AG13*'C4'!AG12</f>
        <v>0</v>
      </c>
      <c r="AH12" s="4">
        <f>'D1'!AH13*'C4'!AH12</f>
        <v>0</v>
      </c>
      <c r="AI12" s="4">
        <f>'D1'!AI13*'C4'!AI12</f>
        <v>0</v>
      </c>
      <c r="AJ12" s="4">
        <f>A!AJ12*'C4'!AJ12</f>
        <v>4994938.36787838</v>
      </c>
      <c r="AK12" s="4">
        <f>'D1'!AK13*'C4'!AK12</f>
        <v>0</v>
      </c>
    </row>
    <row r="13" spans="1:37" ht="15">
      <c r="A13" s="5">
        <v>11</v>
      </c>
      <c r="B13" s="5">
        <v>11</v>
      </c>
      <c r="C13" s="1" t="s">
        <v>238</v>
      </c>
      <c r="D13" s="4">
        <f>'D1'!D14*'C4'!D13</f>
        <v>0</v>
      </c>
      <c r="E13" s="4">
        <f>'D1'!E14*'C4'!E13</f>
        <v>5211.5668544957325</v>
      </c>
      <c r="F13" s="4">
        <f>'D1'!F14*'C4'!F13</f>
        <v>257666.63132107706</v>
      </c>
      <c r="G13" s="4">
        <f>'D1'!G14*'C4'!G13</f>
        <v>0</v>
      </c>
      <c r="H13" s="4">
        <f>'D1'!H14*'C4'!H13</f>
        <v>0</v>
      </c>
      <c r="I13" s="4">
        <f>'D1'!I14*'C4'!I13</f>
        <v>0</v>
      </c>
      <c r="J13" s="4">
        <f>'D1'!J14*'C4'!J13</f>
        <v>0</v>
      </c>
      <c r="K13" s="4">
        <f>'D1'!K14*'C4'!K13</f>
        <v>0</v>
      </c>
      <c r="L13" s="4">
        <f>'D1'!L14*'C4'!L13</f>
        <v>0</v>
      </c>
      <c r="M13" s="4">
        <f>'D1'!M14*'C4'!M13</f>
        <v>0</v>
      </c>
      <c r="N13" s="4">
        <f>'D1'!N14*'C4'!N13</f>
        <v>1550440.5110477055</v>
      </c>
      <c r="O13" s="4">
        <f>'D1'!O14*'C4'!O13</f>
        <v>1242608.304136707</v>
      </c>
      <c r="P13" s="4">
        <f>'D1'!P14*'C4'!P13</f>
        <v>16458.412856486088</v>
      </c>
      <c r="Q13" s="4">
        <f>'D1'!Q14*'C4'!Q13</f>
        <v>123223.59977506909</v>
      </c>
      <c r="R13" s="4">
        <f>'D1'!R14*'C4'!R13</f>
        <v>7009.973753641251</v>
      </c>
      <c r="S13" s="4">
        <f>'D1'!S14*'C4'!S13</f>
        <v>0</v>
      </c>
      <c r="T13" s="4">
        <f>'D1'!T14*'C4'!T13</f>
        <v>0</v>
      </c>
      <c r="U13" s="4">
        <f>'D1'!U14*'C4'!U13</f>
        <v>594.3488805925292</v>
      </c>
      <c r="V13" s="4">
        <f>'D1'!V14*'C4'!V13</f>
        <v>423.0923936654888</v>
      </c>
      <c r="W13" s="4">
        <f>'D1'!W14*'C4'!W13</f>
        <v>2.7596331805711207</v>
      </c>
      <c r="X13" s="4">
        <f>'D1'!X14*'C4'!X13</f>
        <v>15923.277832901495</v>
      </c>
      <c r="Y13" s="4">
        <f>'D1'!Y14*'C4'!Y13</f>
        <v>0</v>
      </c>
      <c r="Z13" s="4">
        <f>'D1'!Z14*'C4'!Z13</f>
        <v>28700.8214453184</v>
      </c>
      <c r="AA13" s="4">
        <f>'D1'!AA14*'C4'!AA13</f>
        <v>0</v>
      </c>
      <c r="AB13" s="4">
        <f>'D1'!AB14*'C4'!AB13</f>
        <v>0</v>
      </c>
      <c r="AC13" s="4">
        <f>'D1'!AC14*'C4'!AC13</f>
        <v>0</v>
      </c>
      <c r="AD13" s="4">
        <f>'D1'!AD14*'C4'!AD13</f>
        <v>0</v>
      </c>
      <c r="AE13" s="4">
        <f>'D1'!AE14*'C4'!AE13</f>
        <v>0</v>
      </c>
      <c r="AF13" s="4">
        <f>'D1'!AF14*'C4'!AF13</f>
        <v>0</v>
      </c>
      <c r="AG13" s="4">
        <f>'D1'!AG14*'C4'!AG13</f>
        <v>0</v>
      </c>
      <c r="AH13" s="4">
        <f>'D1'!AH14*'C4'!AH13</f>
        <v>0</v>
      </c>
      <c r="AI13" s="4">
        <f>'D1'!AI14*'C4'!AI13</f>
        <v>0</v>
      </c>
      <c r="AJ13" s="4">
        <f>A!AJ13*'C4'!AJ13</f>
        <v>0</v>
      </c>
      <c r="AK13" s="4">
        <f>'D1'!AK14*'C4'!AK13</f>
        <v>0</v>
      </c>
    </row>
    <row r="14" spans="1:37" ht="15">
      <c r="A14" s="5">
        <v>12</v>
      </c>
      <c r="B14" s="5">
        <v>12</v>
      </c>
      <c r="C14" s="1" t="s">
        <v>239</v>
      </c>
      <c r="D14" s="4">
        <f>'D1'!D15*'C4'!D14</f>
        <v>0</v>
      </c>
      <c r="E14" s="4">
        <f>'D1'!E15*'C4'!E14</f>
        <v>0</v>
      </c>
      <c r="F14" s="4">
        <f>'D1'!F15*'C4'!F14</f>
        <v>157197.00878636594</v>
      </c>
      <c r="G14" s="4">
        <f>'D1'!G15*'C4'!G14</f>
        <v>0</v>
      </c>
      <c r="H14" s="4">
        <f>'D1'!H15*'C4'!H14</f>
        <v>0</v>
      </c>
      <c r="I14" s="4">
        <f>'D1'!I15*'C4'!I14</f>
        <v>0</v>
      </c>
      <c r="J14" s="4">
        <f>'D1'!J15*'C4'!J14</f>
        <v>0</v>
      </c>
      <c r="K14" s="4">
        <f>'D1'!K15*'C4'!K14</f>
        <v>0</v>
      </c>
      <c r="L14" s="4">
        <f>'D1'!L15*'C4'!L14</f>
        <v>0</v>
      </c>
      <c r="M14" s="4">
        <f>'D1'!M15*'C4'!M14</f>
        <v>0</v>
      </c>
      <c r="N14" s="4">
        <f>'D1'!N15*'C4'!N14</f>
        <v>2821129.565479755</v>
      </c>
      <c r="O14" s="4">
        <f>'D1'!O15*'C4'!O14</f>
        <v>255425.80573108653</v>
      </c>
      <c r="P14" s="4">
        <f>'D1'!P15*'C4'!P14</f>
        <v>20982.530836987567</v>
      </c>
      <c r="Q14" s="4">
        <f>'D1'!Q15*'C4'!Q14</f>
        <v>127634.92581343334</v>
      </c>
      <c r="R14" s="4">
        <f>'D1'!R15*'C4'!R14</f>
        <v>13176.082022406195</v>
      </c>
      <c r="S14" s="4">
        <f>'D1'!S15*'C4'!S14</f>
        <v>0</v>
      </c>
      <c r="T14" s="4">
        <f>'D1'!T15*'C4'!T14</f>
        <v>0</v>
      </c>
      <c r="U14" s="4">
        <f>'D1'!U15*'C4'!U14</f>
        <v>21489.502768828243</v>
      </c>
      <c r="V14" s="4">
        <f>'D1'!V15*'C4'!V14</f>
        <v>83765.91400046644</v>
      </c>
      <c r="W14" s="4">
        <f>'D1'!W15*'C4'!W14</f>
        <v>13492.772069286031</v>
      </c>
      <c r="X14" s="4">
        <f>'D1'!X15*'C4'!X14</f>
        <v>17376.178702597936</v>
      </c>
      <c r="Y14" s="4">
        <f>'D1'!Y15*'C4'!Y14</f>
        <v>0</v>
      </c>
      <c r="Z14" s="4">
        <f>'D1'!Z15*'C4'!Z14</f>
        <v>4692.591261490719</v>
      </c>
      <c r="AA14" s="4">
        <f>'D1'!AA15*'C4'!AA14</f>
        <v>0</v>
      </c>
      <c r="AB14" s="4">
        <f>'D1'!AB15*'C4'!AB14</f>
        <v>0</v>
      </c>
      <c r="AC14" s="4">
        <f>'D1'!AC15*'C4'!AC14</f>
        <v>0</v>
      </c>
      <c r="AD14" s="4">
        <f>'D1'!AD15*'C4'!AD14</f>
        <v>0</v>
      </c>
      <c r="AE14" s="4">
        <f>'D1'!AE15*'C4'!AE14</f>
        <v>0</v>
      </c>
      <c r="AF14" s="4">
        <f>'D1'!AF15*'C4'!AF14</f>
        <v>0</v>
      </c>
      <c r="AG14" s="4">
        <f>'D1'!AG15*'C4'!AG14</f>
        <v>0</v>
      </c>
      <c r="AH14" s="4">
        <f>'D1'!AH15*'C4'!AH14</f>
        <v>0</v>
      </c>
      <c r="AI14" s="4">
        <f>'D1'!AI15*'C4'!AI14</f>
        <v>0</v>
      </c>
      <c r="AJ14" s="4">
        <f>A!AJ14*'C4'!AJ14</f>
        <v>0</v>
      </c>
      <c r="AK14" s="4">
        <f>'D1'!AK15*'C4'!AK14</f>
        <v>0</v>
      </c>
    </row>
    <row r="15" spans="1:37" ht="15">
      <c r="A15" s="5">
        <v>13</v>
      </c>
      <c r="B15" s="5">
        <v>13</v>
      </c>
      <c r="C15" s="1" t="s">
        <v>240</v>
      </c>
      <c r="D15" s="4">
        <f>'D1'!D16*'C4'!D15</f>
        <v>0</v>
      </c>
      <c r="E15" s="4">
        <f>'D1'!E16*'C4'!E15</f>
        <v>0</v>
      </c>
      <c r="F15" s="4">
        <f>'D1'!F16*'C4'!F15</f>
        <v>80126.01577415146</v>
      </c>
      <c r="G15" s="4">
        <f>'D1'!G16*'C4'!G15</f>
        <v>0</v>
      </c>
      <c r="H15" s="4">
        <f>'D1'!H16*'C4'!H15</f>
        <v>0</v>
      </c>
      <c r="I15" s="4">
        <f>'D1'!I16*'C4'!I15</f>
        <v>0</v>
      </c>
      <c r="J15" s="4">
        <f>'D1'!J16*'C4'!J15</f>
        <v>0</v>
      </c>
      <c r="K15" s="4">
        <f>'D1'!K16*'C4'!K15</f>
        <v>0</v>
      </c>
      <c r="L15" s="4">
        <f>'D1'!L16*'C4'!L15</f>
        <v>0</v>
      </c>
      <c r="M15" s="4">
        <f>'D1'!M16*'C4'!M15</f>
        <v>0</v>
      </c>
      <c r="N15" s="4">
        <f>'D1'!N16*'C4'!N15</f>
        <v>4141811.260337216</v>
      </c>
      <c r="O15" s="4">
        <f>'D1'!O16*'C4'!O15</f>
        <v>261349.7709698523</v>
      </c>
      <c r="P15" s="4">
        <f>'D1'!P16*'C4'!P15</f>
        <v>36035.91810191321</v>
      </c>
      <c r="Q15" s="4">
        <f>'D1'!Q16*'C4'!Q15</f>
        <v>49897.88421436856</v>
      </c>
      <c r="R15" s="4">
        <f>'D1'!R16*'C4'!R15</f>
        <v>12462.643040534285</v>
      </c>
      <c r="S15" s="4">
        <f>'D1'!S16*'C4'!S15</f>
        <v>0</v>
      </c>
      <c r="T15" s="4">
        <f>'D1'!T16*'C4'!T15</f>
        <v>0</v>
      </c>
      <c r="U15" s="4">
        <f>'D1'!U16*'C4'!U15</f>
        <v>4189.67720708408</v>
      </c>
      <c r="V15" s="4">
        <f>'D1'!V16*'C4'!V15</f>
        <v>12764.520819249425</v>
      </c>
      <c r="W15" s="4">
        <f>'D1'!W16*'C4'!W15</f>
        <v>0</v>
      </c>
      <c r="X15" s="4">
        <f>'D1'!X16*'C4'!X15</f>
        <v>24817.537437666513</v>
      </c>
      <c r="Y15" s="4">
        <f>'D1'!Y16*'C4'!Y15</f>
        <v>43.337267253503995</v>
      </c>
      <c r="Z15" s="4">
        <f>'D1'!Z16*'C4'!Z15</f>
        <v>9238.615381505664</v>
      </c>
      <c r="AA15" s="4">
        <f>'D1'!AA16*'C4'!AA15</f>
        <v>0</v>
      </c>
      <c r="AB15" s="4">
        <f>'D1'!AB16*'C4'!AB15</f>
        <v>0</v>
      </c>
      <c r="AC15" s="4">
        <f>'D1'!AC16*'C4'!AC15</f>
        <v>0</v>
      </c>
      <c r="AD15" s="4">
        <f>'D1'!AD16*'C4'!AD15</f>
        <v>0</v>
      </c>
      <c r="AE15" s="4">
        <f>'D1'!AE16*'C4'!AE15</f>
        <v>0</v>
      </c>
      <c r="AF15" s="4">
        <f>'D1'!AF16*'C4'!AF15</f>
        <v>0</v>
      </c>
      <c r="AG15" s="4">
        <f>'D1'!AG16*'C4'!AG15</f>
        <v>0</v>
      </c>
      <c r="AH15" s="4">
        <f>'D1'!AH16*'C4'!AH15</f>
        <v>0</v>
      </c>
      <c r="AI15" s="4">
        <f>'D1'!AI16*'C4'!AI15</f>
        <v>0</v>
      </c>
      <c r="AJ15" s="4">
        <f>A!AJ15*'C4'!AJ15</f>
        <v>0</v>
      </c>
      <c r="AK15" s="4">
        <f>'D1'!AK16*'C4'!AK15</f>
        <v>0</v>
      </c>
    </row>
    <row r="16" spans="1:37" ht="15">
      <c r="A16" s="5">
        <v>14</v>
      </c>
      <c r="B16" s="5">
        <v>14</v>
      </c>
      <c r="C16" s="1" t="s">
        <v>241</v>
      </c>
      <c r="D16" s="4">
        <f>'D1'!D17*'C4'!D16</f>
        <v>0</v>
      </c>
      <c r="E16" s="4">
        <f>'D1'!E17*'C4'!E16</f>
        <v>0</v>
      </c>
      <c r="F16" s="4">
        <f>'D1'!F17*'C4'!F16</f>
        <v>1595945.5125004952</v>
      </c>
      <c r="G16" s="4">
        <f>'D1'!G17*'C4'!G16</f>
        <v>0</v>
      </c>
      <c r="H16" s="4">
        <f>'D1'!H17*'C4'!H16</f>
        <v>0</v>
      </c>
      <c r="I16" s="4">
        <f>'D1'!I17*'C4'!I16</f>
        <v>0</v>
      </c>
      <c r="J16" s="4">
        <f>'D1'!J17*'C4'!J16</f>
        <v>0</v>
      </c>
      <c r="K16" s="4">
        <f>'D1'!K17*'C4'!K16</f>
        <v>0</v>
      </c>
      <c r="L16" s="4">
        <f>'D1'!L17*'C4'!L16</f>
        <v>0</v>
      </c>
      <c r="M16" s="4">
        <f>'D1'!M17*'C4'!M16</f>
        <v>0</v>
      </c>
      <c r="N16" s="4">
        <f>'D1'!N17*'C4'!N16</f>
        <v>1806869.5085051353</v>
      </c>
      <c r="O16" s="4">
        <f>'D1'!O17*'C4'!O16</f>
        <v>1936328.6345809544</v>
      </c>
      <c r="P16" s="4">
        <f>'D1'!P17*'C4'!P16</f>
        <v>23407.6093884961</v>
      </c>
      <c r="Q16" s="4">
        <f>'D1'!Q17*'C4'!Q16</f>
        <v>126993.35463104767</v>
      </c>
      <c r="R16" s="4">
        <f>'D1'!R17*'C4'!R16</f>
        <v>76424.52136643622</v>
      </c>
      <c r="S16" s="4">
        <f>'D1'!S17*'C4'!S16</f>
        <v>0</v>
      </c>
      <c r="T16" s="4">
        <f>'D1'!T17*'C4'!T16</f>
        <v>0</v>
      </c>
      <c r="U16" s="4">
        <f>'D1'!U17*'C4'!U16</f>
        <v>626.1708494130594</v>
      </c>
      <c r="V16" s="4">
        <f>'D1'!V17*'C4'!V16</f>
        <v>15971.95724239219</v>
      </c>
      <c r="W16" s="4">
        <f>'D1'!W17*'C4'!W16</f>
        <v>37.59565738255001</v>
      </c>
      <c r="X16" s="4">
        <f>'D1'!X17*'C4'!X16</f>
        <v>6777.156410002844</v>
      </c>
      <c r="Y16" s="4">
        <f>'D1'!Y17*'C4'!Y16</f>
        <v>1734.5217299493122</v>
      </c>
      <c r="Z16" s="4">
        <f>'D1'!Z17*'C4'!Z16</f>
        <v>9323.337121126777</v>
      </c>
      <c r="AA16" s="4">
        <f>'D1'!AA17*'C4'!AA16</f>
        <v>0</v>
      </c>
      <c r="AB16" s="4">
        <f>'D1'!AB17*'C4'!AB16</f>
        <v>0</v>
      </c>
      <c r="AC16" s="4">
        <f>'D1'!AC17*'C4'!AC16</f>
        <v>0</v>
      </c>
      <c r="AD16" s="4">
        <f>'D1'!AD17*'C4'!AD16</f>
        <v>0</v>
      </c>
      <c r="AE16" s="4">
        <f>'D1'!AE17*'C4'!AE16</f>
        <v>0</v>
      </c>
      <c r="AF16" s="4">
        <f>'D1'!AF17*'C4'!AF16</f>
        <v>0</v>
      </c>
      <c r="AG16" s="4">
        <f>'D1'!AG17*'C4'!AG16</f>
        <v>0</v>
      </c>
      <c r="AH16" s="4">
        <f>'D1'!AH17*'C4'!AH16</f>
        <v>0</v>
      </c>
      <c r="AI16" s="4">
        <f>'D1'!AI17*'C4'!AI16</f>
        <v>0</v>
      </c>
      <c r="AJ16" s="4">
        <f>A!AJ16*'C4'!AJ16</f>
        <v>0</v>
      </c>
      <c r="AK16" s="4">
        <f>'D1'!AK17*'C4'!AK16</f>
        <v>0</v>
      </c>
    </row>
    <row r="17" spans="1:37" ht="15">
      <c r="A17" s="5">
        <v>15</v>
      </c>
      <c r="B17" s="5">
        <v>15</v>
      </c>
      <c r="C17" s="1" t="s">
        <v>225</v>
      </c>
      <c r="D17" s="4">
        <f>'D1'!D18*'C4'!D17</f>
        <v>0</v>
      </c>
      <c r="E17" s="4">
        <f>'D1'!E18*'C4'!E17</f>
        <v>0</v>
      </c>
      <c r="F17" s="4">
        <f>'D1'!F18*'C4'!F17</f>
        <v>36237.54022473425</v>
      </c>
      <c r="G17" s="4">
        <f>'D1'!G18*'C4'!G17</f>
        <v>0</v>
      </c>
      <c r="H17" s="4">
        <f>'D1'!H18*'C4'!H17</f>
        <v>0</v>
      </c>
      <c r="I17" s="4">
        <f>'D1'!I18*'C4'!I17</f>
        <v>0</v>
      </c>
      <c r="J17" s="4">
        <f>'D1'!J18*'C4'!J17</f>
        <v>0</v>
      </c>
      <c r="K17" s="4">
        <f>'D1'!K18*'C4'!K17</f>
        <v>0</v>
      </c>
      <c r="L17" s="4">
        <f>'D1'!L18*'C4'!L17</f>
        <v>0</v>
      </c>
      <c r="M17" s="4">
        <f>'D1'!M18*'C4'!M17</f>
        <v>0</v>
      </c>
      <c r="N17" s="4">
        <f>'D1'!N18*'C4'!N17</f>
        <v>289462.2495823183</v>
      </c>
      <c r="O17" s="4">
        <f>'D1'!O18*'C4'!O17</f>
        <v>36903.77574645891</v>
      </c>
      <c r="P17" s="4">
        <f>'D1'!P18*'C4'!P17</f>
        <v>3250.6974224391392</v>
      </c>
      <c r="Q17" s="4">
        <f>'D1'!Q18*'C4'!Q17</f>
        <v>1585.058215305796</v>
      </c>
      <c r="R17" s="4">
        <f>'D1'!R18*'C4'!R17</f>
        <v>2395.7605574906993</v>
      </c>
      <c r="S17" s="4">
        <f>'D1'!S18*'C4'!S17</f>
        <v>0</v>
      </c>
      <c r="T17" s="4">
        <f>'D1'!T18*'C4'!T17</f>
        <v>0</v>
      </c>
      <c r="U17" s="4">
        <f>'D1'!U18*'C4'!U17</f>
        <v>242.45908557359988</v>
      </c>
      <c r="V17" s="4">
        <f>'D1'!V18*'C4'!V17</f>
        <v>3228.9469410455613</v>
      </c>
      <c r="W17" s="4">
        <f>'D1'!W18*'C4'!W17</f>
        <v>7744.097302151253</v>
      </c>
      <c r="X17" s="4">
        <f>'D1'!X18*'C4'!X17</f>
        <v>284.6769686723619</v>
      </c>
      <c r="Y17" s="4">
        <f>'D1'!Y18*'C4'!Y17</f>
        <v>0</v>
      </c>
      <c r="Z17" s="4">
        <f>'D1'!Z18*'C4'!Z17</f>
        <v>6886.779479868906</v>
      </c>
      <c r="AA17" s="4">
        <f>'D1'!AA18*'C4'!AA17</f>
        <v>0</v>
      </c>
      <c r="AB17" s="4">
        <f>'D1'!AB18*'C4'!AB17</f>
        <v>0</v>
      </c>
      <c r="AC17" s="4">
        <f>'D1'!AC18*'C4'!AC17</f>
        <v>0</v>
      </c>
      <c r="AD17" s="4">
        <f>'D1'!AD18*'C4'!AD17</f>
        <v>0</v>
      </c>
      <c r="AE17" s="4">
        <f>'D1'!AE18*'C4'!AE17</f>
        <v>0</v>
      </c>
      <c r="AF17" s="4">
        <f>'D1'!AF18*'C4'!AF17</f>
        <v>0</v>
      </c>
      <c r="AG17" s="4">
        <f>'D1'!AG18*'C4'!AG17</f>
        <v>0</v>
      </c>
      <c r="AH17" s="4">
        <f>'D1'!AH18*'C4'!AH17</f>
        <v>0</v>
      </c>
      <c r="AI17" s="4">
        <f>'D1'!AI18*'C4'!AI17</f>
        <v>0</v>
      </c>
      <c r="AJ17" s="4">
        <f>A!AJ17*'C4'!AJ17</f>
        <v>0</v>
      </c>
      <c r="AK17" s="4">
        <f>'D1'!AK18*'C4'!AK17</f>
        <v>0</v>
      </c>
    </row>
    <row r="18" spans="1:37" ht="15">
      <c r="A18" s="5">
        <v>16</v>
      </c>
      <c r="B18" s="5">
        <v>16</v>
      </c>
      <c r="C18" s="1" t="s">
        <v>15</v>
      </c>
      <c r="D18" s="4">
        <f>'D1'!D19*'C4'!D18</f>
        <v>0</v>
      </c>
      <c r="E18" s="4">
        <f>'D1'!E19*'C4'!E18</f>
        <v>11584.06217678358</v>
      </c>
      <c r="F18" s="4">
        <f>'D1'!F19*'C4'!F18</f>
        <v>40488.49759617242</v>
      </c>
      <c r="G18" s="4">
        <f>'D1'!G19*'C4'!G18</f>
        <v>0</v>
      </c>
      <c r="H18" s="4">
        <f>'D1'!H19*'C4'!H18</f>
        <v>494.8029360349488</v>
      </c>
      <c r="I18" s="4">
        <f>'D1'!I19*'C4'!I18</f>
        <v>0</v>
      </c>
      <c r="J18" s="4">
        <f>'D1'!J19*'C4'!J18</f>
        <v>0</v>
      </c>
      <c r="K18" s="4">
        <f>'D1'!K19*'C4'!K18</f>
        <v>0</v>
      </c>
      <c r="L18" s="4">
        <f>'D1'!L19*'C4'!L18</f>
        <v>0</v>
      </c>
      <c r="M18" s="4">
        <f>'D1'!M19*'C4'!M18</f>
        <v>0</v>
      </c>
      <c r="N18" s="4">
        <f>'D1'!N19*'C4'!N18</f>
        <v>3862428.776376548</v>
      </c>
      <c r="O18" s="4">
        <f>'D1'!O19*'C4'!O18</f>
        <v>10124688.948194366</v>
      </c>
      <c r="P18" s="4">
        <f>'D1'!P19*'C4'!P18</f>
        <v>15589.85765646189</v>
      </c>
      <c r="Q18" s="4">
        <f>'D1'!Q19*'C4'!Q18</f>
        <v>104930.43452567347</v>
      </c>
      <c r="R18" s="4">
        <f>'D1'!R19*'C4'!R18</f>
        <v>6375.271508606083</v>
      </c>
      <c r="S18" s="4">
        <f>'D1'!S19*'C4'!S18</f>
        <v>0</v>
      </c>
      <c r="T18" s="4">
        <f>'D1'!T19*'C4'!T18</f>
        <v>0</v>
      </c>
      <c r="U18" s="4">
        <f>'D1'!U19*'C4'!U18</f>
        <v>25645.823486142683</v>
      </c>
      <c r="V18" s="4">
        <f>'D1'!V19*'C4'!V18</f>
        <v>60950.279735501754</v>
      </c>
      <c r="W18" s="4">
        <f>'D1'!W19*'C4'!W18</f>
        <v>954388.901501554</v>
      </c>
      <c r="X18" s="4">
        <f>'D1'!X19*'C4'!X18</f>
        <v>25441.814931179008</v>
      </c>
      <c r="Y18" s="4">
        <f>'D1'!Y19*'C4'!Y18</f>
        <v>0</v>
      </c>
      <c r="Z18" s="4">
        <f>'D1'!Z19*'C4'!Z18</f>
        <v>15391.468100049893</v>
      </c>
      <c r="AA18" s="4">
        <f>'D1'!AA19*'C4'!AA18</f>
        <v>0</v>
      </c>
      <c r="AB18" s="4">
        <f>'D1'!AB19*'C4'!AB18</f>
        <v>0</v>
      </c>
      <c r="AC18" s="4">
        <f>'D1'!AC19*'C4'!AC18</f>
        <v>421845.146208</v>
      </c>
      <c r="AD18" s="4">
        <f>'D1'!AD19*'C4'!AD18</f>
        <v>0</v>
      </c>
      <c r="AE18" s="4">
        <f>'D1'!AE19*'C4'!AE18</f>
        <v>0</v>
      </c>
      <c r="AF18" s="4">
        <f>'D1'!AF19*'C4'!AF18</f>
        <v>0</v>
      </c>
      <c r="AG18" s="4">
        <f>'D1'!AG19*'C4'!AG18</f>
        <v>0</v>
      </c>
      <c r="AH18" s="4">
        <f>'D1'!AH19*'C4'!AH18</f>
        <v>0</v>
      </c>
      <c r="AI18" s="4">
        <f>'D1'!AI19*'C4'!AI18</f>
        <v>0</v>
      </c>
      <c r="AJ18" s="4">
        <f>A!AJ18*'C4'!AJ18</f>
        <v>0</v>
      </c>
      <c r="AK18" s="4">
        <f>'D1'!AK19*'C4'!AK18</f>
        <v>0</v>
      </c>
    </row>
    <row r="19" spans="1:37" ht="15">
      <c r="A19" s="5">
        <v>17</v>
      </c>
      <c r="B19" s="5">
        <v>17</v>
      </c>
      <c r="C19" s="1" t="s">
        <v>242</v>
      </c>
      <c r="D19" s="4">
        <f>'D1'!D20*'C4'!D19</f>
        <v>0</v>
      </c>
      <c r="E19" s="4">
        <f>'D1'!E20*'C4'!E19</f>
        <v>10498.724438365403</v>
      </c>
      <c r="F19" s="4">
        <f>'D1'!F20*'C4'!F19</f>
        <v>0</v>
      </c>
      <c r="G19" s="4">
        <f>'D1'!G20*'C4'!G19</f>
        <v>0</v>
      </c>
      <c r="H19" s="4">
        <f>'D1'!H20*'C4'!H19</f>
        <v>0</v>
      </c>
      <c r="I19" s="4">
        <f>'D1'!I20*'C4'!I19</f>
        <v>0</v>
      </c>
      <c r="J19" s="4">
        <f>'D1'!J20*'C4'!J19</f>
        <v>0</v>
      </c>
      <c r="K19" s="4">
        <f>'D1'!K20*'C4'!K19</f>
        <v>0</v>
      </c>
      <c r="L19" s="4">
        <f>'D1'!L20*'C4'!L19</f>
        <v>0</v>
      </c>
      <c r="M19" s="4">
        <f>'D1'!M20*'C4'!M19</f>
        <v>0</v>
      </c>
      <c r="N19" s="4">
        <f>'D1'!N20*'C4'!N19</f>
        <v>4484091.405427438</v>
      </c>
      <c r="O19" s="4">
        <f>'D1'!O20*'C4'!O19</f>
        <v>1262559.787181807</v>
      </c>
      <c r="P19" s="4">
        <f>'D1'!P20*'C4'!P19</f>
        <v>197825.19355035585</v>
      </c>
      <c r="Q19" s="4">
        <f>'D1'!Q20*'C4'!Q19</f>
        <v>6581731.995445118</v>
      </c>
      <c r="R19" s="4">
        <f>'D1'!R20*'C4'!R19</f>
        <v>205088.16292698856</v>
      </c>
      <c r="S19" s="4">
        <f>'D1'!S20*'C4'!S19</f>
        <v>0</v>
      </c>
      <c r="T19" s="4">
        <f>'D1'!T20*'C4'!T19</f>
        <v>0</v>
      </c>
      <c r="U19" s="4">
        <f>'D1'!U20*'C4'!U19</f>
        <v>0</v>
      </c>
      <c r="V19" s="4">
        <f>'D1'!V20*'C4'!V19</f>
        <v>0</v>
      </c>
      <c r="W19" s="4">
        <f>'D1'!W20*'C4'!W19</f>
        <v>0</v>
      </c>
      <c r="X19" s="4">
        <f>'D1'!X20*'C4'!X19</f>
        <v>414.75979585034446</v>
      </c>
      <c r="Y19" s="4">
        <f>'D1'!Y20*'C4'!Y19</f>
        <v>0</v>
      </c>
      <c r="Z19" s="4">
        <f>'D1'!Z20*'C4'!Z19</f>
        <v>39271.63394338077</v>
      </c>
      <c r="AA19" s="4">
        <f>'D1'!AA20*'C4'!AA19</f>
        <v>0</v>
      </c>
      <c r="AB19" s="4">
        <f>'D1'!AB20*'C4'!AB19</f>
        <v>0</v>
      </c>
      <c r="AC19" s="4">
        <f>'D1'!AC20*'C4'!AC19</f>
        <v>0</v>
      </c>
      <c r="AD19" s="4">
        <f>'D1'!AD20*'C4'!AD19</f>
        <v>0</v>
      </c>
      <c r="AE19" s="4">
        <f>'D1'!AE20*'C4'!AE19</f>
        <v>0</v>
      </c>
      <c r="AF19" s="4">
        <f>'D1'!AF20*'C4'!AF19</f>
        <v>0</v>
      </c>
      <c r="AG19" s="4">
        <f>'D1'!AG20*'C4'!AG19</f>
        <v>0</v>
      </c>
      <c r="AH19" s="4">
        <f>'D1'!AH20*'C4'!AH19</f>
        <v>0</v>
      </c>
      <c r="AI19" s="4">
        <f>'D1'!AI20*'C4'!AI19</f>
        <v>0</v>
      </c>
      <c r="AJ19" s="4">
        <f>A!AJ19*'C4'!AJ19</f>
        <v>0</v>
      </c>
      <c r="AK19" s="4">
        <f>'D1'!AK20*'C4'!AK19</f>
        <v>0</v>
      </c>
    </row>
    <row r="20" spans="1:37" ht="15">
      <c r="A20" s="5">
        <v>18</v>
      </c>
      <c r="B20" s="5">
        <v>18</v>
      </c>
      <c r="C20" s="1" t="s">
        <v>243</v>
      </c>
      <c r="D20" s="4">
        <f>'D1'!D21*'C4'!D20</f>
        <v>2500901.303763336</v>
      </c>
      <c r="E20" s="4">
        <f>'D1'!E21*'C4'!E20</f>
        <v>57701223.766880095</v>
      </c>
      <c r="F20" s="4">
        <f>'D1'!F21*'C4'!F20</f>
        <v>131109.92619470877</v>
      </c>
      <c r="G20" s="4">
        <f>'D1'!G21*'C4'!G20</f>
        <v>0</v>
      </c>
      <c r="H20" s="4">
        <f>'D1'!H21*'C4'!H20</f>
        <v>181505.45657978312</v>
      </c>
      <c r="I20" s="4">
        <f>'D1'!I21*'C4'!I20</f>
        <v>2941771.499259596</v>
      </c>
      <c r="J20" s="4">
        <f>'D1'!J21*'C4'!J20</f>
        <v>0</v>
      </c>
      <c r="K20" s="4">
        <f>'D1'!K21*'C4'!K20</f>
        <v>273532.4849808502</v>
      </c>
      <c r="L20" s="4">
        <f>'D1'!L21*'C4'!L20</f>
        <v>0</v>
      </c>
      <c r="M20" s="4">
        <f>'D1'!M21*'C4'!M20</f>
        <v>25732031.21310697</v>
      </c>
      <c r="N20" s="4">
        <f>'D1'!N21*'C4'!N20</f>
        <v>3763338.316243724</v>
      </c>
      <c r="O20" s="4">
        <f>'D1'!O21*'C4'!O20</f>
        <v>126011451.9291178</v>
      </c>
      <c r="P20" s="4">
        <f>'D1'!P21*'C4'!P20</f>
        <v>1456.5743375534735</v>
      </c>
      <c r="Q20" s="4">
        <f>'D1'!Q21*'C4'!Q20</f>
        <v>582664.0889171623</v>
      </c>
      <c r="R20" s="4">
        <f>'D1'!R21*'C4'!R20</f>
        <v>0</v>
      </c>
      <c r="S20" s="4">
        <f>'D1'!S21*'C4'!S20</f>
        <v>0</v>
      </c>
      <c r="T20" s="4">
        <f>'D1'!T21*'C4'!T20</f>
        <v>218316.3166282</v>
      </c>
      <c r="U20" s="4">
        <f>'D1'!U21*'C4'!U20</f>
        <v>0</v>
      </c>
      <c r="V20" s="4">
        <f>'D1'!V21*'C4'!V20</f>
        <v>0</v>
      </c>
      <c r="W20" s="4">
        <f>'D1'!W21*'C4'!W20</f>
        <v>0</v>
      </c>
      <c r="X20" s="4">
        <f>'D1'!X21*'C4'!X20</f>
        <v>8613.886746177412</v>
      </c>
      <c r="Y20" s="4">
        <f>'D1'!Y21*'C4'!Y20</f>
        <v>373110.4774131556</v>
      </c>
      <c r="Z20" s="4">
        <f>'D1'!Z21*'C4'!Z20</f>
        <v>11551.43907061327</v>
      </c>
      <c r="AA20" s="4">
        <f>'D1'!AA21*'C4'!AA20</f>
        <v>0</v>
      </c>
      <c r="AB20" s="4">
        <f>'D1'!AB21*'C4'!AB20</f>
        <v>0</v>
      </c>
      <c r="AC20" s="4">
        <f>'D1'!AC21*'C4'!AC20</f>
        <v>420283.08</v>
      </c>
      <c r="AD20" s="4">
        <f>'D1'!AD21*'C4'!AD20</f>
        <v>0</v>
      </c>
      <c r="AE20" s="4">
        <f>'D1'!AE21*'C4'!AE20</f>
        <v>0</v>
      </c>
      <c r="AF20" s="4">
        <f>'D1'!AF21*'C4'!AF20</f>
        <v>0</v>
      </c>
      <c r="AG20" s="4">
        <f>'D1'!AG21*'C4'!AG20</f>
        <v>0</v>
      </c>
      <c r="AH20" s="4">
        <f>'D1'!AH21*'C4'!AH20</f>
        <v>0</v>
      </c>
      <c r="AI20" s="4">
        <f>'D1'!AI21*'C4'!AI20</f>
        <v>0</v>
      </c>
      <c r="AJ20" s="4">
        <f>A!AJ20*'C4'!AJ20</f>
        <v>0</v>
      </c>
      <c r="AK20" s="4">
        <f>'D1'!AK21*'C4'!AK20</f>
        <v>0</v>
      </c>
    </row>
    <row r="21" spans="1:37" ht="15">
      <c r="A21" s="5">
        <v>19</v>
      </c>
      <c r="B21" s="5">
        <v>19</v>
      </c>
      <c r="C21" s="1" t="s">
        <v>244</v>
      </c>
      <c r="D21" s="4">
        <f>'D1'!D22*'C4'!D21</f>
        <v>0</v>
      </c>
      <c r="E21" s="4">
        <f>'D1'!E22*'C4'!E21</f>
        <v>14821.967386568242</v>
      </c>
      <c r="F21" s="4">
        <f>'D1'!F22*'C4'!F21</f>
        <v>0</v>
      </c>
      <c r="G21" s="4">
        <f>'D1'!G22*'C4'!G21</f>
        <v>0</v>
      </c>
      <c r="H21" s="4">
        <f>'D1'!H22*'C4'!H21</f>
        <v>0</v>
      </c>
      <c r="I21" s="4">
        <f>'D1'!I22*'C4'!I21</f>
        <v>0</v>
      </c>
      <c r="J21" s="4">
        <f>'D1'!J22*'C4'!J21</f>
        <v>0</v>
      </c>
      <c r="K21" s="4">
        <f>'D1'!K22*'C4'!K21</f>
        <v>0</v>
      </c>
      <c r="L21" s="4">
        <f>'D1'!L22*'C4'!L21</f>
        <v>0</v>
      </c>
      <c r="M21" s="4">
        <f>'D1'!M22*'C4'!M21</f>
        <v>0</v>
      </c>
      <c r="N21" s="4">
        <f>'D1'!N22*'C4'!N21</f>
        <v>19046129.80374593</v>
      </c>
      <c r="O21" s="4">
        <f>'D1'!O22*'C4'!O21</f>
        <v>4216509.050040405</v>
      </c>
      <c r="P21" s="4">
        <f>'D1'!P22*'C4'!P21</f>
        <v>501693.10010453424</v>
      </c>
      <c r="Q21" s="4">
        <f>'D1'!Q22*'C4'!Q21</f>
        <v>127483.96788816615</v>
      </c>
      <c r="R21" s="4">
        <f>'D1'!R22*'C4'!R21</f>
        <v>6135.4550353399545</v>
      </c>
      <c r="S21" s="4">
        <f>'D1'!S22*'C4'!S21</f>
        <v>0</v>
      </c>
      <c r="T21" s="4">
        <f>'D1'!T22*'C4'!T21</f>
        <v>0</v>
      </c>
      <c r="U21" s="4">
        <f>'D1'!U22*'C4'!U21</f>
        <v>0</v>
      </c>
      <c r="V21" s="4">
        <f>'D1'!V22*'C4'!V21</f>
        <v>0</v>
      </c>
      <c r="W21" s="4">
        <f>'D1'!W22*'C4'!W21</f>
        <v>0</v>
      </c>
      <c r="X21" s="4">
        <f>'D1'!X22*'C4'!X21</f>
        <v>115.61157304864928</v>
      </c>
      <c r="Y21" s="4">
        <f>'D1'!Y22*'C4'!Y21</f>
        <v>0</v>
      </c>
      <c r="Z21" s="4">
        <f>'D1'!Z22*'C4'!Z21</f>
        <v>1064.556343918732</v>
      </c>
      <c r="AA21" s="4">
        <f>'D1'!AA22*'C4'!AA21</f>
        <v>0</v>
      </c>
      <c r="AB21" s="4">
        <f>'D1'!AB22*'C4'!AB21</f>
        <v>0</v>
      </c>
      <c r="AC21" s="4">
        <f>'D1'!AC22*'C4'!AC21</f>
        <v>0</v>
      </c>
      <c r="AD21" s="4">
        <f>'D1'!AD22*'C4'!AD21</f>
        <v>0</v>
      </c>
      <c r="AE21" s="4">
        <f>'D1'!AE22*'C4'!AE21</f>
        <v>0</v>
      </c>
      <c r="AF21" s="4">
        <f>'D1'!AF22*'C4'!AF21</f>
        <v>0</v>
      </c>
      <c r="AG21" s="4">
        <f>'D1'!AG22*'C4'!AG21</f>
        <v>0</v>
      </c>
      <c r="AH21" s="4">
        <f>'D1'!AH22*'C4'!AH21</f>
        <v>0</v>
      </c>
      <c r="AI21" s="4">
        <f>'D1'!AI22*'C4'!AI21</f>
        <v>0</v>
      </c>
      <c r="AJ21" s="4">
        <f>A!AJ21*'C4'!AJ21</f>
        <v>0</v>
      </c>
      <c r="AK21" s="4">
        <f>'D1'!AK22*'C4'!AK21</f>
        <v>0</v>
      </c>
    </row>
    <row r="22" spans="1:37" ht="15">
      <c r="A22" s="5">
        <v>20</v>
      </c>
      <c r="B22" s="5">
        <v>20</v>
      </c>
      <c r="C22" s="1" t="s">
        <v>226</v>
      </c>
      <c r="D22" s="4">
        <f>'D1'!D23*'C4'!D22</f>
        <v>0</v>
      </c>
      <c r="E22" s="4">
        <f>'D1'!E23*'C4'!E22</f>
        <v>0</v>
      </c>
      <c r="F22" s="4">
        <f>'D1'!F23*'C4'!F22</f>
        <v>0</v>
      </c>
      <c r="G22" s="4">
        <f>'D1'!G23*'C4'!G22</f>
        <v>0</v>
      </c>
      <c r="H22" s="4">
        <f>'D1'!H23*'C4'!H22</f>
        <v>0</v>
      </c>
      <c r="I22" s="4">
        <f>'D1'!I23*'C4'!I22</f>
        <v>0</v>
      </c>
      <c r="J22" s="4">
        <f>'D1'!J23*'C4'!J22</f>
        <v>0</v>
      </c>
      <c r="K22" s="4">
        <f>'D1'!K23*'C4'!K22</f>
        <v>0</v>
      </c>
      <c r="L22" s="4">
        <f>'D1'!L23*'C4'!L22</f>
        <v>0</v>
      </c>
      <c r="M22" s="4">
        <f>'D1'!M23*'C4'!M22</f>
        <v>0</v>
      </c>
      <c r="N22" s="4">
        <f>'D1'!N23*'C4'!N22</f>
        <v>32304525.384714</v>
      </c>
      <c r="O22" s="4">
        <f>'D1'!O23*'C4'!O22</f>
        <v>0</v>
      </c>
      <c r="P22" s="4">
        <f>'D1'!P23*'C4'!P22</f>
        <v>123936.76073290316</v>
      </c>
      <c r="Q22" s="4">
        <f>'D1'!Q23*'C4'!Q22</f>
        <v>203560.47230929154</v>
      </c>
      <c r="R22" s="4">
        <f>'D1'!R23*'C4'!R22</f>
        <v>1950.3871071393175</v>
      </c>
      <c r="S22" s="4">
        <f>'D1'!S23*'C4'!S22</f>
        <v>0</v>
      </c>
      <c r="T22" s="4">
        <f>'D1'!T23*'C4'!T22</f>
        <v>0</v>
      </c>
      <c r="U22" s="4">
        <f>'D1'!U23*'C4'!U22</f>
        <v>0</v>
      </c>
      <c r="V22" s="4">
        <f>'D1'!V23*'C4'!V22</f>
        <v>0</v>
      </c>
      <c r="W22" s="4">
        <f>'D1'!W23*'C4'!W22</f>
        <v>0</v>
      </c>
      <c r="X22" s="4">
        <f>'D1'!X23*'C4'!X22</f>
        <v>6.138667595503501</v>
      </c>
      <c r="Y22" s="4">
        <f>'D1'!Y23*'C4'!Y22</f>
        <v>0</v>
      </c>
      <c r="Z22" s="4">
        <f>'D1'!Z23*'C4'!Z22</f>
        <v>5266.81347552</v>
      </c>
      <c r="AA22" s="4">
        <f>'D1'!AA23*'C4'!AA22</f>
        <v>0</v>
      </c>
      <c r="AB22" s="4">
        <f>'D1'!AB23*'C4'!AB22</f>
        <v>0</v>
      </c>
      <c r="AC22" s="4">
        <f>'D1'!AC23*'C4'!AC22</f>
        <v>0</v>
      </c>
      <c r="AD22" s="4">
        <f>'D1'!AD23*'C4'!AD22</f>
        <v>0</v>
      </c>
      <c r="AE22" s="4">
        <f>'D1'!AE23*'C4'!AE22</f>
        <v>0</v>
      </c>
      <c r="AF22" s="4">
        <f>'D1'!AF23*'C4'!AF22</f>
        <v>0</v>
      </c>
      <c r="AG22" s="4">
        <f>'D1'!AG23*'C4'!AG22</f>
        <v>0</v>
      </c>
      <c r="AH22" s="4">
        <f>'D1'!AH23*'C4'!AH22</f>
        <v>0</v>
      </c>
      <c r="AI22" s="4">
        <f>'D1'!AI23*'C4'!AI22</f>
        <v>0</v>
      </c>
      <c r="AJ22" s="4">
        <f>A!AJ22*'C4'!AJ22</f>
        <v>0</v>
      </c>
      <c r="AK22" s="4">
        <f>'D1'!AK23*'C4'!AK22</f>
        <v>0</v>
      </c>
    </row>
    <row r="23" spans="1:37" ht="15">
      <c r="A23" s="5">
        <v>21</v>
      </c>
      <c r="B23" s="5">
        <v>21</v>
      </c>
      <c r="C23" s="1" t="s">
        <v>227</v>
      </c>
      <c r="D23" s="4">
        <f>'D1'!D24*'C4'!D23</f>
        <v>0</v>
      </c>
      <c r="E23" s="4">
        <f>'D1'!E24*'C4'!E23</f>
        <v>0</v>
      </c>
      <c r="F23" s="4">
        <f>'D1'!F24*'C4'!F23</f>
        <v>0</v>
      </c>
      <c r="G23" s="4">
        <f>'D1'!G24*'C4'!G23</f>
        <v>0</v>
      </c>
      <c r="H23" s="4">
        <f>'D1'!H24*'C4'!H23</f>
        <v>0</v>
      </c>
      <c r="I23" s="4">
        <f>'D1'!I24*'C4'!I23</f>
        <v>0</v>
      </c>
      <c r="J23" s="4">
        <f>'D1'!J24*'C4'!J23</f>
        <v>0</v>
      </c>
      <c r="K23" s="4">
        <f>'D1'!K24*'C4'!K23</f>
        <v>0</v>
      </c>
      <c r="L23" s="4">
        <f>'D1'!L24*'C4'!L23</f>
        <v>0</v>
      </c>
      <c r="M23" s="4">
        <f>'D1'!M24*'C4'!M23</f>
        <v>0</v>
      </c>
      <c r="N23" s="4">
        <f>'D1'!N24*'C4'!N23</f>
        <v>216838.01715240002</v>
      </c>
      <c r="O23" s="4">
        <f>'D1'!O24*'C4'!O23</f>
        <v>0</v>
      </c>
      <c r="P23" s="4">
        <f>'D1'!P24*'C4'!P23</f>
        <v>11884.537581345341</v>
      </c>
      <c r="Q23" s="4">
        <f>'D1'!Q24*'C4'!Q23</f>
        <v>40282.703029987104</v>
      </c>
      <c r="R23" s="4">
        <f>'D1'!R24*'C4'!R23</f>
        <v>5490.535045829789</v>
      </c>
      <c r="S23" s="4">
        <f>'D1'!S24*'C4'!S23</f>
        <v>0</v>
      </c>
      <c r="T23" s="4">
        <f>'D1'!T24*'C4'!T23</f>
        <v>0</v>
      </c>
      <c r="U23" s="4">
        <f>'D1'!U24*'C4'!U23</f>
        <v>0</v>
      </c>
      <c r="V23" s="4">
        <f>'D1'!V24*'C4'!V23</f>
        <v>0</v>
      </c>
      <c r="W23" s="4">
        <f>'D1'!W24*'C4'!W23</f>
        <v>0</v>
      </c>
      <c r="X23" s="4">
        <f>'D1'!X24*'C4'!X23</f>
        <v>1233.360631063245</v>
      </c>
      <c r="Y23" s="4">
        <f>'D1'!Y24*'C4'!Y23</f>
        <v>0</v>
      </c>
      <c r="Z23" s="4">
        <f>'D1'!Z24*'C4'!Z23</f>
        <v>1205.58481576</v>
      </c>
      <c r="AA23" s="4">
        <f>'D1'!AA24*'C4'!AA23</f>
        <v>0</v>
      </c>
      <c r="AB23" s="4">
        <f>'D1'!AB24*'C4'!AB23</f>
        <v>0</v>
      </c>
      <c r="AC23" s="4">
        <f>'D1'!AC24*'C4'!AC23</f>
        <v>0</v>
      </c>
      <c r="AD23" s="4">
        <f>'D1'!AD24*'C4'!AD23</f>
        <v>0</v>
      </c>
      <c r="AE23" s="4">
        <f>'D1'!AE24*'C4'!AE23</f>
        <v>0</v>
      </c>
      <c r="AF23" s="4">
        <f>'D1'!AF24*'C4'!AF23</f>
        <v>0</v>
      </c>
      <c r="AG23" s="4">
        <f>'D1'!AG24*'C4'!AG23</f>
        <v>0</v>
      </c>
      <c r="AH23" s="4">
        <f>'D1'!AH24*'C4'!AH23</f>
        <v>0</v>
      </c>
      <c r="AI23" s="4">
        <f>'D1'!AI24*'C4'!AI23</f>
        <v>0</v>
      </c>
      <c r="AJ23" s="4">
        <f>A!AJ23*'C4'!AJ23</f>
        <v>0</v>
      </c>
      <c r="AK23" s="4">
        <f>'D1'!AK24*'C4'!AK23</f>
        <v>0</v>
      </c>
    </row>
    <row r="24" spans="1:37" ht="15">
      <c r="A24" s="5">
        <v>22</v>
      </c>
      <c r="B24" s="5">
        <v>22</v>
      </c>
      <c r="C24" s="1" t="s">
        <v>245</v>
      </c>
      <c r="D24" s="4">
        <f>'D1'!D25*'C4'!D24</f>
        <v>0</v>
      </c>
      <c r="E24" s="4">
        <f>'D1'!E25*'C4'!E24</f>
        <v>0</v>
      </c>
      <c r="F24" s="4">
        <f>'D1'!F25*'C4'!F24</f>
        <v>0</v>
      </c>
      <c r="G24" s="4">
        <f>'D1'!G25*'C4'!G24</f>
        <v>0</v>
      </c>
      <c r="H24" s="4">
        <f>'D1'!H25*'C4'!H24</f>
        <v>0</v>
      </c>
      <c r="I24" s="4">
        <f>'D1'!I25*'C4'!I24</f>
        <v>0</v>
      </c>
      <c r="J24" s="4">
        <f>'D1'!J25*'C4'!J24</f>
        <v>0</v>
      </c>
      <c r="K24" s="4">
        <f>'D1'!K25*'C4'!K24</f>
        <v>0</v>
      </c>
      <c r="L24" s="4">
        <f>'D1'!L25*'C4'!L24</f>
        <v>0</v>
      </c>
      <c r="M24" s="4">
        <f>'D1'!M25*'C4'!M24</f>
        <v>0</v>
      </c>
      <c r="N24" s="4">
        <f>'D1'!N25*'C4'!N24</f>
        <v>2986504.7469863</v>
      </c>
      <c r="O24" s="4">
        <f>'D1'!O25*'C4'!O24</f>
        <v>0</v>
      </c>
      <c r="P24" s="4">
        <f>'D1'!P25*'C4'!P24</f>
        <v>56303.96852714375</v>
      </c>
      <c r="Q24" s="4">
        <f>'D1'!Q25*'C4'!Q24</f>
        <v>234752.15361763063</v>
      </c>
      <c r="R24" s="4">
        <f>'D1'!R25*'C4'!R24</f>
        <v>0</v>
      </c>
      <c r="S24" s="4">
        <f>'D1'!S25*'C4'!S24</f>
        <v>0</v>
      </c>
      <c r="T24" s="4">
        <f>'D1'!T25*'C4'!T24</f>
        <v>0</v>
      </c>
      <c r="U24" s="4">
        <f>'D1'!U25*'C4'!U24</f>
        <v>0</v>
      </c>
      <c r="V24" s="4">
        <f>'D1'!V25*'C4'!V24</f>
        <v>0</v>
      </c>
      <c r="W24" s="4">
        <f>'D1'!W25*'C4'!W24</f>
        <v>0</v>
      </c>
      <c r="X24" s="4">
        <f>'D1'!X25*'C4'!X24</f>
        <v>258.33559464410564</v>
      </c>
      <c r="Y24" s="4">
        <f>'D1'!Y25*'C4'!Y24</f>
        <v>0</v>
      </c>
      <c r="Z24" s="4">
        <f>'D1'!Z25*'C4'!Z24</f>
        <v>1386.0914948000002</v>
      </c>
      <c r="AA24" s="4">
        <f>'D1'!AA25*'C4'!AA24</f>
        <v>0</v>
      </c>
      <c r="AB24" s="4">
        <f>'D1'!AB25*'C4'!AB24</f>
        <v>0</v>
      </c>
      <c r="AC24" s="4">
        <f>'D1'!AC25*'C4'!AC24</f>
        <v>0</v>
      </c>
      <c r="AD24" s="4">
        <f>'D1'!AD25*'C4'!AD24</f>
        <v>0</v>
      </c>
      <c r="AE24" s="4">
        <f>'D1'!AE25*'C4'!AE24</f>
        <v>0</v>
      </c>
      <c r="AF24" s="4">
        <f>'D1'!AF25*'C4'!AF24</f>
        <v>0</v>
      </c>
      <c r="AG24" s="4">
        <f>'D1'!AG25*'C4'!AG24</f>
        <v>0</v>
      </c>
      <c r="AH24" s="4">
        <f>'D1'!AH25*'C4'!AH24</f>
        <v>0</v>
      </c>
      <c r="AI24" s="4">
        <f>'D1'!AI25*'C4'!AI24</f>
        <v>0</v>
      </c>
      <c r="AJ24" s="4">
        <f>A!AJ24*'C4'!AJ24</f>
        <v>0</v>
      </c>
      <c r="AK24" s="4">
        <f>'D1'!AK25*'C4'!AK24</f>
        <v>0</v>
      </c>
    </row>
    <row r="25" spans="1:37" ht="15">
      <c r="A25" s="5">
        <v>23</v>
      </c>
      <c r="B25" s="5">
        <v>23</v>
      </c>
      <c r="C25" s="1" t="s">
        <v>246</v>
      </c>
      <c r="D25" s="4">
        <f>'D1'!D26*'C4'!D25</f>
        <v>0</v>
      </c>
      <c r="E25" s="4">
        <f>'D1'!E26*'C4'!E25</f>
        <v>28646.35449935628</v>
      </c>
      <c r="F25" s="4">
        <f>'D1'!F26*'C4'!F25</f>
        <v>0</v>
      </c>
      <c r="G25" s="4">
        <f>'D1'!G26*'C4'!G25</f>
        <v>0</v>
      </c>
      <c r="H25" s="4">
        <f>'D1'!H26*'C4'!H25</f>
        <v>0</v>
      </c>
      <c r="I25" s="4">
        <f>'D1'!I26*'C4'!I25</f>
        <v>0</v>
      </c>
      <c r="J25" s="4">
        <f>'D1'!J26*'C4'!J25</f>
        <v>0</v>
      </c>
      <c r="K25" s="4">
        <f>'D1'!K26*'C4'!K25</f>
        <v>0</v>
      </c>
      <c r="L25" s="4">
        <f>'D1'!L26*'C4'!L25</f>
        <v>0</v>
      </c>
      <c r="M25" s="4">
        <f>'D1'!M26*'C4'!M25</f>
        <v>0</v>
      </c>
      <c r="N25" s="4">
        <f>'D1'!N26*'C4'!N25</f>
        <v>32656871.62236791</v>
      </c>
      <c r="O25" s="4">
        <f>'D1'!O26*'C4'!O25</f>
        <v>863564763.4949609</v>
      </c>
      <c r="P25" s="4">
        <f>'D1'!P26*'C4'!P25</f>
        <v>15755.97144481704</v>
      </c>
      <c r="Q25" s="4">
        <f>'D1'!Q26*'C4'!Q25</f>
        <v>66787734.10729085</v>
      </c>
      <c r="R25" s="4">
        <f>'D1'!R26*'C4'!R25</f>
        <v>9237764.945153944</v>
      </c>
      <c r="S25" s="4">
        <f>'D1'!S26*'C4'!S25</f>
        <v>0</v>
      </c>
      <c r="T25" s="4">
        <f>'D1'!T26*'C4'!T25</f>
        <v>0</v>
      </c>
      <c r="U25" s="4">
        <f>'D1'!U26*'C4'!U25</f>
        <v>0</v>
      </c>
      <c r="V25" s="4">
        <f>'D1'!V26*'C4'!V25</f>
        <v>0</v>
      </c>
      <c r="W25" s="4">
        <f>'D1'!W26*'C4'!W25</f>
        <v>0</v>
      </c>
      <c r="X25" s="4">
        <f>'D1'!X26*'C4'!X25</f>
        <v>1197870.2211615318</v>
      </c>
      <c r="Y25" s="4">
        <f>'D1'!Y26*'C4'!Y25</f>
        <v>0</v>
      </c>
      <c r="Z25" s="4">
        <f>'D1'!Z26*'C4'!Z25</f>
        <v>10076.372985320857</v>
      </c>
      <c r="AA25" s="4">
        <f>'D1'!AA26*'C4'!AA25</f>
        <v>0</v>
      </c>
      <c r="AB25" s="4">
        <f>'D1'!AB26*'C4'!AB25</f>
        <v>0</v>
      </c>
      <c r="AC25" s="4">
        <f>'D1'!AC26*'C4'!AC25</f>
        <v>0</v>
      </c>
      <c r="AD25" s="4">
        <f>'D1'!AD26*'C4'!AD25</f>
        <v>0</v>
      </c>
      <c r="AE25" s="4">
        <f>'D1'!AE26*'C4'!AE25</f>
        <v>0</v>
      </c>
      <c r="AF25" s="4">
        <f>'D1'!AF26*'C4'!AF25</f>
        <v>0</v>
      </c>
      <c r="AG25" s="4">
        <f>'D1'!AG26*'C4'!AG25</f>
        <v>0</v>
      </c>
      <c r="AH25" s="4">
        <f>'D1'!AH26*'C4'!AH25</f>
        <v>0</v>
      </c>
      <c r="AI25" s="4">
        <f>'D1'!AI26*'C4'!AI25</f>
        <v>0</v>
      </c>
      <c r="AJ25" s="4">
        <f>A!AJ25*'C4'!AJ25</f>
        <v>0</v>
      </c>
      <c r="AK25" s="4">
        <f>'D1'!AK26*'C4'!AK25</f>
        <v>0</v>
      </c>
    </row>
    <row r="26" spans="1:37" ht="15">
      <c r="A26" s="5">
        <v>24</v>
      </c>
      <c r="B26" s="5">
        <v>24</v>
      </c>
      <c r="C26" s="1" t="s">
        <v>247</v>
      </c>
      <c r="D26" s="4">
        <f>'D1'!D27*'C4'!D26</f>
        <v>0</v>
      </c>
      <c r="E26" s="4">
        <f>'D1'!E27*'C4'!E26</f>
        <v>0</v>
      </c>
      <c r="F26" s="4">
        <f>'D1'!F27*'C4'!F26</f>
        <v>0</v>
      </c>
      <c r="G26" s="4">
        <f>'D1'!G27*'C4'!G26</f>
        <v>0</v>
      </c>
      <c r="H26" s="4">
        <f>'D1'!H27*'C4'!H26</f>
        <v>0</v>
      </c>
      <c r="I26" s="4">
        <f>'D1'!I27*'C4'!I26</f>
        <v>0</v>
      </c>
      <c r="J26" s="4">
        <f>'D1'!J27*'C4'!J26</f>
        <v>0</v>
      </c>
      <c r="K26" s="4">
        <f>'D1'!K27*'C4'!K26</f>
        <v>0</v>
      </c>
      <c r="L26" s="4">
        <f>'D1'!L27*'C4'!L26</f>
        <v>0</v>
      </c>
      <c r="M26" s="4">
        <f>'D1'!M27*'C4'!M26</f>
        <v>0</v>
      </c>
      <c r="N26" s="4">
        <f>'D1'!N27*'C4'!N26</f>
        <v>1295558.6066992672</v>
      </c>
      <c r="O26" s="4">
        <f>'D1'!O27*'C4'!O26</f>
        <v>0</v>
      </c>
      <c r="P26" s="4">
        <f>'D1'!P27*'C4'!P26</f>
        <v>2248.188174458754</v>
      </c>
      <c r="Q26" s="4">
        <f>'D1'!Q27*'C4'!Q26</f>
        <v>0</v>
      </c>
      <c r="R26" s="4">
        <f>'D1'!R27*'C4'!R26</f>
        <v>57559.55984662677</v>
      </c>
      <c r="S26" s="4">
        <f>'D1'!S27*'C4'!S26</f>
        <v>0</v>
      </c>
      <c r="T26" s="4">
        <f>'D1'!T27*'C4'!T26</f>
        <v>0</v>
      </c>
      <c r="U26" s="4">
        <f>'D1'!U27*'C4'!U26</f>
        <v>0</v>
      </c>
      <c r="V26" s="4">
        <f>'D1'!V27*'C4'!V26</f>
        <v>0</v>
      </c>
      <c r="W26" s="4">
        <f>'D1'!W27*'C4'!W26</f>
        <v>0</v>
      </c>
      <c r="X26" s="4">
        <f>'D1'!X27*'C4'!X26</f>
        <v>173.7478335659472</v>
      </c>
      <c r="Y26" s="4">
        <f>'D1'!Y27*'C4'!Y26</f>
        <v>0</v>
      </c>
      <c r="Z26" s="4">
        <f>'D1'!Z27*'C4'!Z26</f>
        <v>2479.0332861540182</v>
      </c>
      <c r="AA26" s="4">
        <f>'D1'!AA27*'C4'!AA26</f>
        <v>0</v>
      </c>
      <c r="AB26" s="4">
        <f>'D1'!AB27*'C4'!AB26</f>
        <v>0</v>
      </c>
      <c r="AC26" s="4">
        <f>'D1'!AC27*'C4'!AC26</f>
        <v>0</v>
      </c>
      <c r="AD26" s="4">
        <f>'D1'!AD27*'C4'!AD26</f>
        <v>0</v>
      </c>
      <c r="AE26" s="4">
        <f>'D1'!AE27*'C4'!AE26</f>
        <v>0</v>
      </c>
      <c r="AF26" s="4">
        <f>'D1'!AF27*'C4'!AF26</f>
        <v>0</v>
      </c>
      <c r="AG26" s="4">
        <f>'D1'!AG27*'C4'!AG26</f>
        <v>0</v>
      </c>
      <c r="AH26" s="4">
        <f>'D1'!AH27*'C4'!AH26</f>
        <v>0</v>
      </c>
      <c r="AI26" s="4">
        <f>'D1'!AI27*'C4'!AI26</f>
        <v>0</v>
      </c>
      <c r="AJ26" s="4">
        <f>A!AJ26*'C4'!AJ26</f>
        <v>0</v>
      </c>
      <c r="AK26" s="4">
        <f>'D1'!AK27*'C4'!AK26</f>
        <v>0</v>
      </c>
    </row>
    <row r="27" spans="1:37" ht="15">
      <c r="A27" s="5">
        <v>25</v>
      </c>
      <c r="B27" s="5">
        <v>25</v>
      </c>
      <c r="C27" s="1" t="s">
        <v>228</v>
      </c>
      <c r="D27" s="4">
        <f>'D1'!D28*'C4'!D27</f>
        <v>0</v>
      </c>
      <c r="E27" s="4">
        <f>'D1'!E28*'C4'!E27</f>
        <v>2914.7324435398796</v>
      </c>
      <c r="F27" s="4">
        <f>'D1'!F28*'C4'!F27</f>
        <v>0</v>
      </c>
      <c r="G27" s="4">
        <f>'D1'!G28*'C4'!G27</f>
        <v>0</v>
      </c>
      <c r="H27" s="4">
        <f>'D1'!H28*'C4'!H27</f>
        <v>0</v>
      </c>
      <c r="I27" s="4">
        <f>'D1'!I28*'C4'!I27</f>
        <v>0</v>
      </c>
      <c r="J27" s="4">
        <f>'D1'!J28*'C4'!J27</f>
        <v>0</v>
      </c>
      <c r="K27" s="4">
        <f>'D1'!K28*'C4'!K27</f>
        <v>0</v>
      </c>
      <c r="L27" s="4">
        <f>'D1'!L28*'C4'!L27</f>
        <v>0</v>
      </c>
      <c r="M27" s="4">
        <f>'D1'!M28*'C4'!M27</f>
        <v>0</v>
      </c>
      <c r="N27" s="4">
        <f>'D1'!N28*'C4'!N27</f>
        <v>15269382.0164416</v>
      </c>
      <c r="O27" s="4">
        <f>'D1'!O28*'C4'!O27</f>
        <v>0</v>
      </c>
      <c r="P27" s="4">
        <f>'D1'!P28*'C4'!P27</f>
        <v>38207.961712325116</v>
      </c>
      <c r="Q27" s="4">
        <f>'D1'!Q28*'C4'!Q27</f>
        <v>769656.8853370632</v>
      </c>
      <c r="R27" s="4">
        <f>'D1'!R28*'C4'!R27</f>
        <v>84065.59110235678</v>
      </c>
      <c r="S27" s="4">
        <f>'D1'!S28*'C4'!S27</f>
        <v>0</v>
      </c>
      <c r="T27" s="4">
        <f>'D1'!T28*'C4'!T27</f>
        <v>0</v>
      </c>
      <c r="U27" s="4">
        <f>'D1'!U28*'C4'!U27</f>
        <v>0</v>
      </c>
      <c r="V27" s="4">
        <f>'D1'!V28*'C4'!V27</f>
        <v>0</v>
      </c>
      <c r="W27" s="4">
        <f>'D1'!W28*'C4'!W27</f>
        <v>0</v>
      </c>
      <c r="X27" s="4">
        <f>'D1'!X28*'C4'!X27</f>
        <v>1639.5358036323933</v>
      </c>
      <c r="Y27" s="4">
        <f>'D1'!Y28*'C4'!Y27</f>
        <v>0</v>
      </c>
      <c r="Z27" s="4">
        <f>'D1'!Z28*'C4'!Z27</f>
        <v>1508.82592008</v>
      </c>
      <c r="AA27" s="4">
        <f>'D1'!AA28*'C4'!AA27</f>
        <v>0</v>
      </c>
      <c r="AB27" s="4">
        <f>'D1'!AB28*'C4'!AB27</f>
        <v>0</v>
      </c>
      <c r="AC27" s="4">
        <f>'D1'!AC28*'C4'!AC27</f>
        <v>0</v>
      </c>
      <c r="AD27" s="4">
        <f>'D1'!AD28*'C4'!AD27</f>
        <v>0</v>
      </c>
      <c r="AE27" s="4">
        <f>'D1'!AE28*'C4'!AE27</f>
        <v>0</v>
      </c>
      <c r="AF27" s="4">
        <f>'D1'!AF28*'C4'!AF27</f>
        <v>0</v>
      </c>
      <c r="AG27" s="4">
        <f>'D1'!AG28*'C4'!AG27</f>
        <v>0</v>
      </c>
      <c r="AH27" s="4">
        <f>'D1'!AH28*'C4'!AH27</f>
        <v>0</v>
      </c>
      <c r="AI27" s="4">
        <f>'D1'!AI28*'C4'!AI27</f>
        <v>0</v>
      </c>
      <c r="AJ27" s="4">
        <f>A!AJ27*'C4'!AJ27</f>
        <v>0</v>
      </c>
      <c r="AK27" s="4">
        <f>'D1'!AK28*'C4'!AK27</f>
        <v>0</v>
      </c>
    </row>
    <row r="28" spans="1:37" ht="15">
      <c r="A28" s="5">
        <v>26</v>
      </c>
      <c r="B28" s="5">
        <v>26</v>
      </c>
      <c r="C28" s="1" t="s">
        <v>248</v>
      </c>
      <c r="D28" s="4">
        <f>'D1'!D29*'C4'!D28</f>
        <v>0</v>
      </c>
      <c r="E28" s="4">
        <f>'D1'!E29*'C4'!E28</f>
        <v>2152554.937544084</v>
      </c>
      <c r="F28" s="4">
        <f>'D1'!F29*'C4'!F28</f>
        <v>0</v>
      </c>
      <c r="G28" s="4">
        <f>'D1'!G29*'C4'!G28</f>
        <v>0</v>
      </c>
      <c r="H28" s="4">
        <f>'D1'!H29*'C4'!H28</f>
        <v>0</v>
      </c>
      <c r="I28" s="4">
        <f>'D1'!I29*'C4'!I28</f>
        <v>0</v>
      </c>
      <c r="J28" s="4">
        <f>'D1'!J29*'C4'!J28</f>
        <v>0</v>
      </c>
      <c r="K28" s="4">
        <f>'D1'!K29*'C4'!K28</f>
        <v>0</v>
      </c>
      <c r="L28" s="4">
        <f>'D1'!L29*'C4'!L28</f>
        <v>0</v>
      </c>
      <c r="M28" s="4">
        <f>'D1'!M29*'C4'!M28</f>
        <v>0</v>
      </c>
      <c r="N28" s="4">
        <f>'D1'!N29*'C4'!N28</f>
        <v>6557251.51918619</v>
      </c>
      <c r="O28" s="4">
        <f>'D1'!O29*'C4'!O28</f>
        <v>0</v>
      </c>
      <c r="P28" s="4">
        <f>'D1'!P29*'C4'!P28</f>
        <v>149572.3753332345</v>
      </c>
      <c r="Q28" s="4">
        <f>'D1'!Q29*'C4'!Q28</f>
        <v>4604449.052569157</v>
      </c>
      <c r="R28" s="4">
        <f>'D1'!R29*'C4'!R28</f>
        <v>87612.35052276638</v>
      </c>
      <c r="S28" s="4">
        <f>'D1'!S29*'C4'!S28</f>
        <v>0</v>
      </c>
      <c r="T28" s="4">
        <f>'D1'!T29*'C4'!T28</f>
        <v>0</v>
      </c>
      <c r="U28" s="4">
        <f>'D1'!U29*'C4'!U28</f>
        <v>0</v>
      </c>
      <c r="V28" s="4">
        <f>'D1'!V29*'C4'!V28</f>
        <v>0</v>
      </c>
      <c r="W28" s="4">
        <f>'D1'!W29*'C4'!W28</f>
        <v>0</v>
      </c>
      <c r="X28" s="4">
        <f>'D1'!X29*'C4'!X28</f>
        <v>4927.987059576978</v>
      </c>
      <c r="Y28" s="4">
        <f>'D1'!Y29*'C4'!Y28</f>
        <v>0</v>
      </c>
      <c r="Z28" s="4">
        <f>'D1'!Z29*'C4'!Z28</f>
        <v>4799.946572913308</v>
      </c>
      <c r="AA28" s="4">
        <f>'D1'!AA29*'C4'!AA28</f>
        <v>0</v>
      </c>
      <c r="AB28" s="4">
        <f>'D1'!AB29*'C4'!AB28</f>
        <v>0</v>
      </c>
      <c r="AC28" s="4">
        <f>'D1'!AC29*'C4'!AC28</f>
        <v>0</v>
      </c>
      <c r="AD28" s="4">
        <f>'D1'!AD29*'C4'!AD28</f>
        <v>0</v>
      </c>
      <c r="AE28" s="4">
        <f>'D1'!AE29*'C4'!AE28</f>
        <v>0</v>
      </c>
      <c r="AF28" s="4">
        <f>'D1'!AF29*'C4'!AF28</f>
        <v>0</v>
      </c>
      <c r="AG28" s="4">
        <f>'D1'!AG29*'C4'!AG28</f>
        <v>0</v>
      </c>
      <c r="AH28" s="4">
        <f>'D1'!AH29*'C4'!AH28</f>
        <v>0</v>
      </c>
      <c r="AI28" s="4">
        <f>'D1'!AI29*'C4'!AI28</f>
        <v>0</v>
      </c>
      <c r="AJ28" s="4">
        <f>A!AJ28*'C4'!AJ28</f>
        <v>0</v>
      </c>
      <c r="AK28" s="4">
        <f>'D1'!AK29*'C4'!AK28</f>
        <v>0</v>
      </c>
    </row>
    <row r="29" spans="1:37" ht="15">
      <c r="A29" s="5">
        <v>27</v>
      </c>
      <c r="B29" s="5">
        <v>27</v>
      </c>
      <c r="C29" s="1" t="s">
        <v>249</v>
      </c>
      <c r="D29" s="4">
        <f>'D1'!D30*'C4'!D29</f>
        <v>0</v>
      </c>
      <c r="E29" s="4">
        <f>'D1'!E30*'C4'!E29</f>
        <v>53218.95821385211</v>
      </c>
      <c r="F29" s="4">
        <f>'D1'!F30*'C4'!F29</f>
        <v>0</v>
      </c>
      <c r="G29" s="4">
        <f>'D1'!G30*'C4'!G29</f>
        <v>0</v>
      </c>
      <c r="H29" s="4">
        <f>'D1'!H30*'C4'!H29</f>
        <v>0</v>
      </c>
      <c r="I29" s="4">
        <f>'D1'!I30*'C4'!I29</f>
        <v>0</v>
      </c>
      <c r="J29" s="4">
        <f>'D1'!J30*'C4'!J29</f>
        <v>0</v>
      </c>
      <c r="K29" s="4">
        <f>'D1'!K30*'C4'!K29</f>
        <v>0</v>
      </c>
      <c r="L29" s="4">
        <f>'D1'!L30*'C4'!L29</f>
        <v>0</v>
      </c>
      <c r="M29" s="4">
        <f>'D1'!M30*'C4'!M29</f>
        <v>0</v>
      </c>
      <c r="N29" s="4">
        <f>'D1'!N30*'C4'!N29</f>
        <v>15278885.109595938</v>
      </c>
      <c r="O29" s="4">
        <f>'D1'!O30*'C4'!O29</f>
        <v>0</v>
      </c>
      <c r="P29" s="4">
        <f>'D1'!P30*'C4'!P29</f>
        <v>263452.00455641124</v>
      </c>
      <c r="Q29" s="4">
        <f>'D1'!Q30*'C4'!Q29</f>
        <v>968766.1954888226</v>
      </c>
      <c r="R29" s="4">
        <f>'D1'!R30*'C4'!R29</f>
        <v>6319.374435889918</v>
      </c>
      <c r="S29" s="4">
        <f>'D1'!S30*'C4'!S29</f>
        <v>0</v>
      </c>
      <c r="T29" s="4">
        <f>'D1'!T30*'C4'!T29</f>
        <v>0</v>
      </c>
      <c r="U29" s="4">
        <f>'D1'!U30*'C4'!U29</f>
        <v>0</v>
      </c>
      <c r="V29" s="4">
        <f>'D1'!V30*'C4'!V29</f>
        <v>0</v>
      </c>
      <c r="W29" s="4">
        <f>'D1'!W30*'C4'!W29</f>
        <v>0</v>
      </c>
      <c r="X29" s="4">
        <f>'D1'!X30*'C4'!X29</f>
        <v>17695.597567591136</v>
      </c>
      <c r="Y29" s="4">
        <f>'D1'!Y30*'C4'!Y29</f>
        <v>0</v>
      </c>
      <c r="Z29" s="4">
        <f>'D1'!Z30*'C4'!Z29</f>
        <v>9173.875199138314</v>
      </c>
      <c r="AA29" s="4">
        <f>'D1'!AA30*'C4'!AA29</f>
        <v>0</v>
      </c>
      <c r="AB29" s="4">
        <f>'D1'!AB30*'C4'!AB29</f>
        <v>0</v>
      </c>
      <c r="AC29" s="4">
        <f>'D1'!AC30*'C4'!AC29</f>
        <v>0</v>
      </c>
      <c r="AD29" s="4">
        <f>'D1'!AD30*'C4'!AD29</f>
        <v>0</v>
      </c>
      <c r="AE29" s="4">
        <f>'D1'!AE30*'C4'!AE29</f>
        <v>0</v>
      </c>
      <c r="AF29" s="4">
        <f>'D1'!AF30*'C4'!AF29</f>
        <v>0</v>
      </c>
      <c r="AG29" s="4">
        <f>'D1'!AG30*'C4'!AG29</f>
        <v>0</v>
      </c>
      <c r="AH29" s="4">
        <f>'D1'!AH30*'C4'!AH29</f>
        <v>0</v>
      </c>
      <c r="AI29" s="4">
        <f>'D1'!AI30*'C4'!AI29</f>
        <v>0</v>
      </c>
      <c r="AJ29" s="4">
        <f>A!AJ29*'C4'!AJ29</f>
        <v>0</v>
      </c>
      <c r="AK29" s="4">
        <f>'D1'!AK30*'C4'!AK29</f>
        <v>0</v>
      </c>
    </row>
    <row r="30" spans="1:37" ht="15">
      <c r="A30" s="5">
        <v>28</v>
      </c>
      <c r="B30" s="5">
        <v>28</v>
      </c>
      <c r="C30" s="1" t="s">
        <v>222</v>
      </c>
      <c r="D30" s="4">
        <f>'D1'!D31*'C4'!D30</f>
        <v>0</v>
      </c>
      <c r="E30" s="4">
        <f>'D1'!E31*'C4'!E30</f>
        <v>0</v>
      </c>
      <c r="F30" s="4">
        <f>'D1'!F31*'C4'!F30</f>
        <v>0</v>
      </c>
      <c r="G30" s="4">
        <f>'D1'!G31*'C4'!G30</f>
        <v>0</v>
      </c>
      <c r="H30" s="4">
        <f>'D1'!H31*'C4'!H30</f>
        <v>0</v>
      </c>
      <c r="I30" s="4">
        <f>'D1'!I31*'C4'!I30</f>
        <v>0</v>
      </c>
      <c r="J30" s="4">
        <f>'D1'!J31*'C4'!J30</f>
        <v>0</v>
      </c>
      <c r="K30" s="4">
        <f>'D1'!K31*'C4'!K30</f>
        <v>0</v>
      </c>
      <c r="L30" s="4">
        <f>'D1'!L31*'C4'!L30</f>
        <v>0</v>
      </c>
      <c r="M30" s="4">
        <f>'D1'!M31*'C4'!M30</f>
        <v>0</v>
      </c>
      <c r="N30" s="4">
        <f>'D1'!N31*'C4'!N30</f>
        <v>1089985.6914641</v>
      </c>
      <c r="O30" s="4">
        <f>'D1'!O31*'C4'!O30</f>
        <v>0</v>
      </c>
      <c r="P30" s="4">
        <f>'D1'!P31*'C4'!P30</f>
        <v>21029.37506985034</v>
      </c>
      <c r="Q30" s="4">
        <f>'D1'!Q31*'C4'!Q30</f>
        <v>93426.18263760088</v>
      </c>
      <c r="R30" s="4">
        <f>'D1'!R31*'C4'!R30</f>
        <v>0</v>
      </c>
      <c r="S30" s="4">
        <f>'D1'!S31*'C4'!S30</f>
        <v>0</v>
      </c>
      <c r="T30" s="4">
        <f>'D1'!T31*'C4'!T30</f>
        <v>0</v>
      </c>
      <c r="U30" s="4">
        <f>'D1'!U31*'C4'!U30</f>
        <v>0</v>
      </c>
      <c r="V30" s="4">
        <f>'D1'!V31*'C4'!V30</f>
        <v>0</v>
      </c>
      <c r="W30" s="4">
        <f>'D1'!W31*'C4'!W30</f>
        <v>0</v>
      </c>
      <c r="X30" s="4">
        <f>'D1'!X31*'C4'!X30</f>
        <v>224.06136723587778</v>
      </c>
      <c r="Y30" s="4">
        <f>'D1'!Y31*'C4'!Y30</f>
        <v>0</v>
      </c>
      <c r="Z30" s="4">
        <f>'D1'!Z31*'C4'!Z30</f>
        <v>425.46970624</v>
      </c>
      <c r="AA30" s="4">
        <f>'D1'!AA31*'C4'!AA30</f>
        <v>0</v>
      </c>
      <c r="AB30" s="4">
        <f>'D1'!AB31*'C4'!AB30</f>
        <v>0</v>
      </c>
      <c r="AC30" s="4">
        <f>'D1'!AC31*'C4'!AC30</f>
        <v>0</v>
      </c>
      <c r="AD30" s="4">
        <f>'D1'!AD31*'C4'!AD30</f>
        <v>0</v>
      </c>
      <c r="AE30" s="4">
        <f>'D1'!AE31*'C4'!AE30</f>
        <v>0</v>
      </c>
      <c r="AF30" s="4">
        <f>'D1'!AF31*'C4'!AF30</f>
        <v>0</v>
      </c>
      <c r="AG30" s="4">
        <f>'D1'!AG31*'C4'!AG30</f>
        <v>0</v>
      </c>
      <c r="AH30" s="4">
        <f>'D1'!AH31*'C4'!AH30</f>
        <v>0</v>
      </c>
      <c r="AI30" s="4">
        <f>'D1'!AI31*'C4'!AI30</f>
        <v>0</v>
      </c>
      <c r="AJ30" s="4">
        <f>A!AJ30*'C4'!AJ30</f>
        <v>0</v>
      </c>
      <c r="AK30" s="4">
        <f>'D1'!AK31*'C4'!AK30</f>
        <v>0</v>
      </c>
    </row>
    <row r="31" spans="1:37" ht="15">
      <c r="A31" s="5">
        <v>29</v>
      </c>
      <c r="B31" s="5">
        <v>29</v>
      </c>
      <c r="C31" s="1" t="s">
        <v>250</v>
      </c>
      <c r="D31" s="4">
        <f>'D1'!D32*'C4'!D31</f>
        <v>0</v>
      </c>
      <c r="E31" s="4">
        <f>'D1'!E32*'C4'!E31</f>
        <v>9138.477029377553</v>
      </c>
      <c r="F31" s="4">
        <f>'D1'!F32*'C4'!F31</f>
        <v>1958.6838756775044</v>
      </c>
      <c r="G31" s="4">
        <f>'D1'!G32*'C4'!G31</f>
        <v>0</v>
      </c>
      <c r="H31" s="4">
        <f>'D1'!H32*'C4'!H31</f>
        <v>0</v>
      </c>
      <c r="I31" s="4">
        <f>'D1'!I32*'C4'!I31</f>
        <v>0</v>
      </c>
      <c r="J31" s="4">
        <f>'D1'!J32*'C4'!J31</f>
        <v>0</v>
      </c>
      <c r="K31" s="4">
        <f>'D1'!K32*'C4'!K31</f>
        <v>0</v>
      </c>
      <c r="L31" s="4">
        <f>'D1'!L32*'C4'!L31</f>
        <v>0</v>
      </c>
      <c r="M31" s="4">
        <f>'D1'!M32*'C4'!M31</f>
        <v>0</v>
      </c>
      <c r="N31" s="4">
        <f>'D1'!N32*'C4'!N31</f>
        <v>4454632.012726934</v>
      </c>
      <c r="O31" s="4">
        <f>'D1'!O32*'C4'!O31</f>
        <v>0</v>
      </c>
      <c r="P31" s="4">
        <f>'D1'!P32*'C4'!P31</f>
        <v>94407.49447212482</v>
      </c>
      <c r="Q31" s="4">
        <f>'D1'!Q32*'C4'!Q31</f>
        <v>522421.3499549741</v>
      </c>
      <c r="R31" s="4">
        <f>'D1'!R32*'C4'!R31</f>
        <v>76655.32218281267</v>
      </c>
      <c r="S31" s="4">
        <f>'D1'!S32*'C4'!S31</f>
        <v>0</v>
      </c>
      <c r="T31" s="4">
        <f>'D1'!T32*'C4'!T31</f>
        <v>0</v>
      </c>
      <c r="U31" s="4">
        <f>'D1'!U32*'C4'!U31</f>
        <v>0</v>
      </c>
      <c r="V31" s="4">
        <f>'D1'!V32*'C4'!V31</f>
        <v>0</v>
      </c>
      <c r="W31" s="4">
        <f>'D1'!W32*'C4'!W31</f>
        <v>0</v>
      </c>
      <c r="X31" s="4">
        <f>'D1'!X32*'C4'!X31</f>
        <v>2297.945252225188</v>
      </c>
      <c r="Y31" s="4">
        <f>'D1'!Y32*'C4'!Y31</f>
        <v>0</v>
      </c>
      <c r="Z31" s="4">
        <f>'D1'!Z32*'C4'!Z31</f>
        <v>1536.4400843581</v>
      </c>
      <c r="AA31" s="4">
        <f>'D1'!AA32*'C4'!AA31</f>
        <v>0</v>
      </c>
      <c r="AB31" s="4">
        <f>'D1'!AB32*'C4'!AB31</f>
        <v>0</v>
      </c>
      <c r="AC31" s="4">
        <f>'D1'!AC32*'C4'!AC31</f>
        <v>0</v>
      </c>
      <c r="AD31" s="4">
        <f>'D1'!AD32*'C4'!AD31</f>
        <v>0</v>
      </c>
      <c r="AE31" s="4">
        <f>'D1'!AE32*'C4'!AE31</f>
        <v>0</v>
      </c>
      <c r="AF31" s="4">
        <f>'D1'!AF32*'C4'!AF31</f>
        <v>0</v>
      </c>
      <c r="AG31" s="4">
        <f>'D1'!AG32*'C4'!AG31</f>
        <v>0</v>
      </c>
      <c r="AH31" s="4">
        <f>'D1'!AH32*'C4'!AH31</f>
        <v>0</v>
      </c>
      <c r="AI31" s="4">
        <f>'D1'!AI32*'C4'!AI31</f>
        <v>0</v>
      </c>
      <c r="AJ31" s="4">
        <f>A!AJ31*'C4'!AJ31</f>
        <v>0</v>
      </c>
      <c r="AK31" s="4">
        <f>'D1'!AK32*'C4'!AK31</f>
        <v>0</v>
      </c>
    </row>
    <row r="32" spans="1:37" ht="15">
      <c r="A32" s="5">
        <v>30</v>
      </c>
      <c r="B32" s="5">
        <v>30</v>
      </c>
      <c r="C32" s="1" t="s">
        <v>251</v>
      </c>
      <c r="D32" s="4">
        <f>'D1'!D33*'C4'!D32</f>
        <v>0</v>
      </c>
      <c r="E32" s="4">
        <f>'D1'!E33*'C4'!E32</f>
        <v>263145.07039135345</v>
      </c>
      <c r="F32" s="4">
        <f>'D1'!F33*'C4'!F32</f>
        <v>161269.08819814268</v>
      </c>
      <c r="G32" s="4">
        <f>'D1'!G33*'C4'!G32</f>
        <v>0</v>
      </c>
      <c r="H32" s="4">
        <f>'D1'!H33*'C4'!H32</f>
        <v>0</v>
      </c>
      <c r="I32" s="4">
        <f>'D1'!I33*'C4'!I32</f>
        <v>0</v>
      </c>
      <c r="J32" s="4">
        <f>'D1'!J33*'C4'!J32</f>
        <v>0</v>
      </c>
      <c r="K32" s="4">
        <f>'D1'!K33*'C4'!K32</f>
        <v>0</v>
      </c>
      <c r="L32" s="4">
        <f>'D1'!L33*'C4'!L32</f>
        <v>0</v>
      </c>
      <c r="M32" s="4">
        <f>'D1'!M33*'C4'!M32</f>
        <v>0</v>
      </c>
      <c r="N32" s="4">
        <f>'D1'!N33*'C4'!N32</f>
        <v>10119199.95871752</v>
      </c>
      <c r="O32" s="4">
        <f>'D1'!O33*'C4'!O32</f>
        <v>168248.4257318843</v>
      </c>
      <c r="P32" s="4">
        <f>'D1'!P33*'C4'!P32</f>
        <v>605579.2201649998</v>
      </c>
      <c r="Q32" s="4">
        <f>'D1'!Q33*'C4'!Q32</f>
        <v>817749.5643617782</v>
      </c>
      <c r="R32" s="4">
        <f>'D1'!R33*'C4'!R32</f>
        <v>3355.627494347861</v>
      </c>
      <c r="S32" s="4">
        <f>'D1'!S33*'C4'!S32</f>
        <v>0</v>
      </c>
      <c r="T32" s="4">
        <f>'D1'!T33*'C4'!T32</f>
        <v>0</v>
      </c>
      <c r="U32" s="4">
        <f>'D1'!U33*'C4'!U32</f>
        <v>0</v>
      </c>
      <c r="V32" s="4">
        <f>'D1'!V33*'C4'!V32</f>
        <v>0</v>
      </c>
      <c r="W32" s="4">
        <f>'D1'!W33*'C4'!W32</f>
        <v>0</v>
      </c>
      <c r="X32" s="4">
        <f>'D1'!X33*'C4'!X32</f>
        <v>117567.9321348453</v>
      </c>
      <c r="Y32" s="4">
        <f>'D1'!Y33*'C4'!Y32</f>
        <v>0</v>
      </c>
      <c r="Z32" s="4">
        <f>'D1'!Z33*'C4'!Z32</f>
        <v>290794.6847783881</v>
      </c>
      <c r="AA32" s="4">
        <f>'D1'!AA33*'C4'!AA32</f>
        <v>0</v>
      </c>
      <c r="AB32" s="4">
        <f>'D1'!AB33*'C4'!AB32</f>
        <v>0</v>
      </c>
      <c r="AC32" s="4">
        <f>'D1'!AC33*'C4'!AC32</f>
        <v>0</v>
      </c>
      <c r="AD32" s="4">
        <f>'D1'!AD33*'C4'!AD32</f>
        <v>0</v>
      </c>
      <c r="AE32" s="4">
        <f>'D1'!AE33*'C4'!AE32</f>
        <v>0</v>
      </c>
      <c r="AF32" s="4">
        <f>'D1'!AF33*'C4'!AF32</f>
        <v>0</v>
      </c>
      <c r="AG32" s="4">
        <f>'D1'!AG33*'C4'!AG32</f>
        <v>0</v>
      </c>
      <c r="AH32" s="4">
        <f>'D1'!AH33*'C4'!AH32</f>
        <v>0</v>
      </c>
      <c r="AI32" s="4">
        <f>'D1'!AI33*'C4'!AI32</f>
        <v>0</v>
      </c>
      <c r="AJ32" s="4">
        <f>A!AJ32*'C4'!AJ32</f>
        <v>0</v>
      </c>
      <c r="AK32" s="4">
        <f>'D1'!AK33*'C4'!AK32</f>
        <v>0</v>
      </c>
    </row>
    <row r="33" spans="1:37" ht="15">
      <c r="A33" s="5">
        <v>31</v>
      </c>
      <c r="B33" s="5">
        <v>31</v>
      </c>
      <c r="C33" s="1" t="s">
        <v>17</v>
      </c>
      <c r="D33" s="4">
        <f>'D1'!D34*'C4'!D33</f>
        <v>0</v>
      </c>
      <c r="E33" s="4">
        <f>'D1'!E34*'C4'!E33</f>
        <v>0</v>
      </c>
      <c r="F33" s="4">
        <f>'D1'!F34*'C4'!F33</f>
        <v>0</v>
      </c>
      <c r="G33" s="4">
        <f>'D1'!G34*'C4'!G33</f>
        <v>0</v>
      </c>
      <c r="H33" s="4">
        <f>'D1'!H34*'C4'!H33</f>
        <v>0</v>
      </c>
      <c r="I33" s="4">
        <f>'D1'!I34*'C4'!I33</f>
        <v>0</v>
      </c>
      <c r="J33" s="4">
        <f>'D1'!J34*'C4'!J33</f>
        <v>0</v>
      </c>
      <c r="K33" s="4">
        <f>'D1'!K34*'C4'!K33</f>
        <v>0</v>
      </c>
      <c r="L33" s="4">
        <f>'D1'!L34*'C4'!L33</f>
        <v>0</v>
      </c>
      <c r="M33" s="4">
        <f>'D1'!M34*'C4'!M33</f>
        <v>0</v>
      </c>
      <c r="N33" s="4">
        <f>'D1'!N34*'C4'!N33</f>
        <v>0</v>
      </c>
      <c r="O33" s="4">
        <f>'D1'!O34*'C4'!O33</f>
        <v>0</v>
      </c>
      <c r="P33" s="4">
        <f>'D1'!P34*'C4'!P33</f>
        <v>0</v>
      </c>
      <c r="Q33" s="4">
        <f>'D1'!Q34*'C4'!Q33</f>
        <v>0</v>
      </c>
      <c r="R33" s="4">
        <f>'D1'!R34*'C4'!R33</f>
        <v>0</v>
      </c>
      <c r="S33" s="4">
        <f>'D1'!S34*'C4'!S33</f>
        <v>0</v>
      </c>
      <c r="T33" s="4">
        <f>'D1'!T34*'C4'!T33</f>
        <v>0</v>
      </c>
      <c r="U33" s="4">
        <f>'D1'!U34*'C4'!U33</f>
        <v>0</v>
      </c>
      <c r="V33" s="4">
        <f>'D1'!V34*'C4'!V33</f>
        <v>0</v>
      </c>
      <c r="W33" s="4">
        <f>'D1'!W34*'C4'!W33</f>
        <v>0</v>
      </c>
      <c r="X33" s="4">
        <f>'D1'!X34*'C4'!X33</f>
        <v>0</v>
      </c>
      <c r="Y33" s="4">
        <f>'D1'!Y34*'C4'!Y33</f>
        <v>0</v>
      </c>
      <c r="Z33" s="4">
        <f>'D1'!Z34*'C4'!Z33</f>
        <v>0</v>
      </c>
      <c r="AA33" s="4">
        <f>'D1'!AA34*'C4'!AA33</f>
        <v>0</v>
      </c>
      <c r="AB33" s="4">
        <f>'D1'!AB34*'C4'!AB33</f>
        <v>0</v>
      </c>
      <c r="AC33" s="4">
        <f>'D1'!AC34*'C4'!AC33</f>
        <v>0</v>
      </c>
      <c r="AD33" s="4">
        <f>'D1'!AD34*'C4'!AD33</f>
        <v>0</v>
      </c>
      <c r="AE33" s="4">
        <f>'D1'!AE34*'C4'!AE33</f>
        <v>0</v>
      </c>
      <c r="AF33" s="4">
        <f>'D1'!AF34*'C4'!AF33</f>
        <v>0</v>
      </c>
      <c r="AG33" s="4">
        <f>'D1'!AG34*'C4'!AG33</f>
        <v>0</v>
      </c>
      <c r="AH33" s="4">
        <f>'D1'!AH34*'C4'!AH33</f>
        <v>0</v>
      </c>
      <c r="AI33" s="4">
        <f>'D1'!AI34*'C4'!AI33</f>
        <v>0</v>
      </c>
      <c r="AJ33" s="4">
        <f>A!AJ33*'C4'!AJ33</f>
        <v>0</v>
      </c>
      <c r="AK33" s="4">
        <f>'D1'!AK34*'C4'!AK33</f>
        <v>0</v>
      </c>
    </row>
    <row r="34" spans="1:37" ht="15">
      <c r="A34" s="5">
        <v>32</v>
      </c>
      <c r="B34" s="5">
        <v>32</v>
      </c>
      <c r="C34" s="1" t="s">
        <v>18</v>
      </c>
      <c r="D34" s="4">
        <f>'D1'!D35*'C4'!D34</f>
        <v>0</v>
      </c>
      <c r="E34" s="4">
        <f>'D1'!E35*'C4'!E34</f>
        <v>383.5630828944748</v>
      </c>
      <c r="F34" s="4">
        <f>'D1'!F35*'C4'!F34</f>
        <v>2265.3387289869747</v>
      </c>
      <c r="G34" s="4">
        <f>'D1'!G35*'C4'!G34</f>
        <v>0</v>
      </c>
      <c r="H34" s="4">
        <f>'D1'!H35*'C4'!H34</f>
        <v>0</v>
      </c>
      <c r="I34" s="4">
        <f>'D1'!I35*'C4'!I34</f>
        <v>0</v>
      </c>
      <c r="J34" s="4">
        <f>'D1'!J35*'C4'!J34</f>
        <v>0</v>
      </c>
      <c r="K34" s="4">
        <f>'D1'!K35*'C4'!K34</f>
        <v>0</v>
      </c>
      <c r="L34" s="4">
        <f>'D1'!L35*'C4'!L34</f>
        <v>0</v>
      </c>
      <c r="M34" s="4">
        <f>'D1'!M35*'C4'!M34</f>
        <v>0</v>
      </c>
      <c r="N34" s="4">
        <f>'D1'!N35*'C4'!N34</f>
        <v>20058.6214681</v>
      </c>
      <c r="O34" s="4">
        <f>'D1'!O35*'C4'!O34</f>
        <v>3789149.0892632557</v>
      </c>
      <c r="P34" s="4">
        <f>'D1'!P35*'C4'!P34</f>
        <v>16248.096839553602</v>
      </c>
      <c r="Q34" s="4">
        <f>'D1'!Q35*'C4'!Q34</f>
        <v>202277.32994452017</v>
      </c>
      <c r="R34" s="4">
        <f>'D1'!R35*'C4'!R34</f>
        <v>140142.37591252357</v>
      </c>
      <c r="S34" s="4">
        <f>'D1'!S35*'C4'!S34</f>
        <v>0</v>
      </c>
      <c r="T34" s="4">
        <f>'D1'!T35*'C4'!T34</f>
        <v>0</v>
      </c>
      <c r="U34" s="4">
        <f>'D1'!U35*'C4'!U34</f>
        <v>31.806636684046385</v>
      </c>
      <c r="V34" s="4">
        <f>'D1'!V35*'C4'!V34</f>
        <v>570.1351282525407</v>
      </c>
      <c r="W34" s="4">
        <f>'D1'!W35*'C4'!W34</f>
        <v>25334.764927309076</v>
      </c>
      <c r="X34" s="4">
        <f>'D1'!X35*'C4'!X34</f>
        <v>18.4160027865105</v>
      </c>
      <c r="Y34" s="4">
        <f>'D1'!Y35*'C4'!Y34</f>
        <v>0</v>
      </c>
      <c r="Z34" s="4">
        <f>'D1'!Z35*'C4'!Z34</f>
        <v>32.508183439999996</v>
      </c>
      <c r="AA34" s="4">
        <f>'D1'!AA35*'C4'!AA34</f>
        <v>0</v>
      </c>
      <c r="AB34" s="4">
        <f>'D1'!AB35*'C4'!AB34</f>
        <v>0</v>
      </c>
      <c r="AC34" s="4">
        <f>'D1'!AC35*'C4'!AC34</f>
        <v>0</v>
      </c>
      <c r="AD34" s="4">
        <f>'D1'!AD35*'C4'!AD34</f>
        <v>0</v>
      </c>
      <c r="AE34" s="4">
        <f>'D1'!AE35*'C4'!AE34</f>
        <v>0</v>
      </c>
      <c r="AF34" s="4">
        <f>'D1'!AF35*'C4'!AF34</f>
        <v>0</v>
      </c>
      <c r="AG34" s="4">
        <f>'D1'!AG35*'C4'!AG34</f>
        <v>0</v>
      </c>
      <c r="AH34" s="4">
        <f>'D1'!AH35*'C4'!AH34</f>
        <v>0</v>
      </c>
      <c r="AI34" s="4">
        <f>'D1'!AI35*'C4'!AI34</f>
        <v>0</v>
      </c>
      <c r="AJ34" s="4">
        <f>A!AJ34*'C4'!AJ34</f>
        <v>0</v>
      </c>
      <c r="AK34" s="4">
        <f>'D1'!AK35*'C4'!AK34</f>
        <v>0</v>
      </c>
    </row>
    <row r="35" spans="1:37" ht="15">
      <c r="A35" s="7">
        <v>33</v>
      </c>
      <c r="B35" s="7"/>
      <c r="C35" s="8" t="s">
        <v>19</v>
      </c>
      <c r="D35" s="9">
        <f aca="true" t="shared" si="0" ref="D35:AJ35">SUM(D3:D34)</f>
        <v>8672077.222173382</v>
      </c>
      <c r="E35" s="9">
        <f t="shared" si="0"/>
        <v>95003817.21763955</v>
      </c>
      <c r="F35" s="9">
        <f t="shared" si="0"/>
        <v>46294979.86889871</v>
      </c>
      <c r="G35" s="9">
        <f t="shared" si="0"/>
        <v>0</v>
      </c>
      <c r="H35" s="9">
        <f t="shared" si="0"/>
        <v>3364410.479861633</v>
      </c>
      <c r="I35" s="9">
        <f t="shared" si="0"/>
        <v>10249515.618211126</v>
      </c>
      <c r="J35" s="9">
        <f t="shared" si="0"/>
        <v>0</v>
      </c>
      <c r="K35" s="9">
        <f t="shared" si="0"/>
        <v>545646.4899271764</v>
      </c>
      <c r="L35" s="9">
        <f t="shared" si="0"/>
        <v>0</v>
      </c>
      <c r="M35" s="9">
        <f t="shared" si="0"/>
        <v>30260102.85029964</v>
      </c>
      <c r="N35" s="9">
        <f t="shared" si="0"/>
        <v>259654877.3195508</v>
      </c>
      <c r="O35" s="9">
        <f t="shared" si="0"/>
        <v>1240255300.583262</v>
      </c>
      <c r="P35" s="9">
        <f t="shared" si="0"/>
        <v>2507223.352278518</v>
      </c>
      <c r="Q35" s="9">
        <f t="shared" si="0"/>
        <v>85068321.64140989</v>
      </c>
      <c r="R35" s="9">
        <f t="shared" si="0"/>
        <v>10429150.958372148</v>
      </c>
      <c r="S35" s="9">
        <f t="shared" si="0"/>
        <v>0</v>
      </c>
      <c r="T35" s="9">
        <f t="shared" si="0"/>
        <v>1108842.963700534</v>
      </c>
      <c r="U35" s="9">
        <f t="shared" si="0"/>
        <v>14393947.393546896</v>
      </c>
      <c r="V35" s="9">
        <f t="shared" si="0"/>
        <v>2666350.4381691916</v>
      </c>
      <c r="W35" s="9">
        <f t="shared" si="0"/>
        <v>11308070.84681325</v>
      </c>
      <c r="X35" s="9">
        <f t="shared" si="0"/>
        <v>1739426.88713597</v>
      </c>
      <c r="Y35" s="9">
        <f t="shared" si="0"/>
        <v>386519.2262724734</v>
      </c>
      <c r="Z35" s="9">
        <f t="shared" si="0"/>
        <v>513772.71794448263</v>
      </c>
      <c r="AA35" s="9">
        <f t="shared" si="0"/>
        <v>14782921.990913784</v>
      </c>
      <c r="AB35" s="9">
        <f t="shared" si="0"/>
        <v>103804.5979704328</v>
      </c>
      <c r="AC35" s="9">
        <f t="shared" si="0"/>
        <v>1946889.6855057003</v>
      </c>
      <c r="AD35" s="9">
        <f t="shared" si="0"/>
        <v>0</v>
      </c>
      <c r="AE35" s="9">
        <f t="shared" si="0"/>
        <v>0</v>
      </c>
      <c r="AF35" s="9">
        <f t="shared" si="0"/>
        <v>0</v>
      </c>
      <c r="AG35" s="9">
        <f t="shared" si="0"/>
        <v>0</v>
      </c>
      <c r="AH35" s="9">
        <f t="shared" si="0"/>
        <v>0</v>
      </c>
      <c r="AI35" s="9">
        <f t="shared" si="0"/>
        <v>0</v>
      </c>
      <c r="AJ35" s="9">
        <f t="shared" si="0"/>
        <v>4994938.36787838</v>
      </c>
      <c r="AK35" s="9">
        <f>SUM(AK3:AK34)</f>
        <v>0</v>
      </c>
    </row>
    <row r="36" spans="4:37" ht="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>
      <c r="A37" s="5">
        <v>34</v>
      </c>
      <c r="C37" s="1" t="s">
        <v>43</v>
      </c>
      <c r="D37" s="4">
        <f>'D1'!D38*'C4'!D37</f>
        <v>0</v>
      </c>
      <c r="E37" s="4">
        <f>'D1'!E38*'C4'!E37</f>
        <v>0</v>
      </c>
      <c r="F37" s="4">
        <f>'D1'!F38*'C4'!F37</f>
        <v>0</v>
      </c>
      <c r="G37" s="4">
        <f>'D1'!G38*'C4'!G37</f>
        <v>0</v>
      </c>
      <c r="H37" s="4">
        <f>'D1'!H38*'C4'!H37</f>
        <v>0</v>
      </c>
      <c r="I37" s="4">
        <f>'D1'!I38*'C4'!I37</f>
        <v>0</v>
      </c>
      <c r="J37" s="4">
        <f>'D1'!J38*'C4'!J37</f>
        <v>0</v>
      </c>
      <c r="K37" s="4">
        <f>'D1'!K38*'C4'!K37</f>
        <v>0</v>
      </c>
      <c r="L37" s="4">
        <f>'D1'!L38*'C4'!L37</f>
        <v>0</v>
      </c>
      <c r="M37" s="4">
        <f>'D1'!M38*'C4'!M37</f>
        <v>0</v>
      </c>
      <c r="N37" s="4">
        <f>'D1'!N38*'C4'!N37</f>
        <v>0</v>
      </c>
      <c r="O37" s="4">
        <f>'D1'!O38*'C4'!O37</f>
        <v>0</v>
      </c>
      <c r="P37" s="4">
        <f>'D1'!P38*'C4'!P37</f>
        <v>1204151.6574738743</v>
      </c>
      <c r="Q37" s="4">
        <f>'D1'!Q38*'C4'!Q37</f>
        <v>5405413.329178826</v>
      </c>
      <c r="R37" s="4">
        <f>'D1'!R38*'C4'!R37</f>
        <v>17349836.503297843</v>
      </c>
      <c r="S37" s="4">
        <f>'D1'!S38*'C4'!S37</f>
        <v>0</v>
      </c>
      <c r="T37" s="4">
        <f>'D1'!T38*'C4'!T37</f>
        <v>0</v>
      </c>
      <c r="U37" s="4">
        <f>'D1'!U38*'C4'!U37</f>
        <v>0</v>
      </c>
      <c r="V37" s="4">
        <f>'D1'!V38*'C4'!V37</f>
        <v>0</v>
      </c>
      <c r="W37" s="4">
        <f>'D1'!W38*'C4'!W37</f>
        <v>0</v>
      </c>
      <c r="X37" s="4">
        <f>'D1'!X38*'C4'!X37</f>
        <v>81678.04169197184</v>
      </c>
      <c r="Y37" s="4">
        <f>'D1'!Y38*'C4'!Y37</f>
        <v>0</v>
      </c>
      <c r="Z37" s="4">
        <f>'D1'!Z38*'C4'!Z37</f>
        <v>83890.47005127999</v>
      </c>
      <c r="AA37" s="4">
        <f>'D1'!AA38*'C4'!AA37</f>
        <v>0</v>
      </c>
      <c r="AB37" s="4">
        <f>'D1'!AB38*'C4'!AB37</f>
        <v>0</v>
      </c>
      <c r="AC37" s="4">
        <f>'D1'!AC38*'C4'!AC37</f>
        <v>0</v>
      </c>
      <c r="AD37" s="4">
        <f>'D1'!AD38*'C4'!AD37</f>
        <v>0</v>
      </c>
      <c r="AE37" s="4">
        <f>'D1'!AE38*'C4'!AE37</f>
        <v>0</v>
      </c>
      <c r="AF37" s="4">
        <f>'D1'!AF38*'C4'!AF37</f>
        <v>0</v>
      </c>
      <c r="AG37" s="4">
        <f>'D1'!AG38*'C4'!AG37</f>
        <v>0</v>
      </c>
      <c r="AH37" s="4">
        <f>'D1'!AH38*'C4'!AH37</f>
        <v>0</v>
      </c>
      <c r="AI37" s="4">
        <f>'D1'!AI38*'C4'!AI37</f>
        <v>0</v>
      </c>
      <c r="AJ37" s="4">
        <f>A!AJ37*'C4'!AJ37</f>
        <v>0</v>
      </c>
      <c r="AK37" s="4">
        <f>'D1'!AK38*'C4'!AK37</f>
        <v>0</v>
      </c>
    </row>
    <row r="38" spans="1:37" ht="15">
      <c r="A38" s="7"/>
      <c r="B38" s="7"/>
      <c r="C38" s="8" t="s">
        <v>1</v>
      </c>
      <c r="D38" s="9">
        <f>D35+D37</f>
        <v>8672077.222173382</v>
      </c>
      <c r="E38" s="9">
        <f aca="true" t="shared" si="1" ref="E38:M38">E35+E37</f>
        <v>95003817.21763955</v>
      </c>
      <c r="F38" s="9">
        <f t="shared" si="1"/>
        <v>46294979.86889871</v>
      </c>
      <c r="G38" s="9">
        <f t="shared" si="1"/>
        <v>0</v>
      </c>
      <c r="H38" s="9">
        <f t="shared" si="1"/>
        <v>3364410.479861633</v>
      </c>
      <c r="I38" s="9">
        <f t="shared" si="1"/>
        <v>10249515.618211126</v>
      </c>
      <c r="J38" s="9">
        <f t="shared" si="1"/>
        <v>0</v>
      </c>
      <c r="K38" s="9">
        <f t="shared" si="1"/>
        <v>545646.4899271764</v>
      </c>
      <c r="L38" s="9">
        <f t="shared" si="1"/>
        <v>0</v>
      </c>
      <c r="M38" s="9">
        <f t="shared" si="1"/>
        <v>30260102.85029964</v>
      </c>
      <c r="N38" s="9">
        <f aca="true" t="shared" si="2" ref="N38:AK38">N35+N37</f>
        <v>259654877.3195508</v>
      </c>
      <c r="O38" s="9">
        <f t="shared" si="2"/>
        <v>1240255300.583262</v>
      </c>
      <c r="P38" s="9">
        <f t="shared" si="2"/>
        <v>3711375.0097523923</v>
      </c>
      <c r="Q38" s="9">
        <f t="shared" si="2"/>
        <v>90473734.97058871</v>
      </c>
      <c r="R38" s="9">
        <f t="shared" si="2"/>
        <v>27778987.46166999</v>
      </c>
      <c r="S38" s="9">
        <f t="shared" si="2"/>
        <v>0</v>
      </c>
      <c r="T38" s="9">
        <f t="shared" si="2"/>
        <v>1108842.963700534</v>
      </c>
      <c r="U38" s="9">
        <f t="shared" si="2"/>
        <v>14393947.393546896</v>
      </c>
      <c r="V38" s="9">
        <f t="shared" si="2"/>
        <v>2666350.4381691916</v>
      </c>
      <c r="W38" s="9">
        <f t="shared" si="2"/>
        <v>11308070.84681325</v>
      </c>
      <c r="X38" s="9">
        <f t="shared" si="2"/>
        <v>1821104.9288279419</v>
      </c>
      <c r="Y38" s="9">
        <f t="shared" si="2"/>
        <v>386519.2262724734</v>
      </c>
      <c r="Z38" s="9">
        <f t="shared" si="2"/>
        <v>597663.1879957626</v>
      </c>
      <c r="AA38" s="9">
        <f t="shared" si="2"/>
        <v>14782921.990913784</v>
      </c>
      <c r="AB38" s="9">
        <f t="shared" si="2"/>
        <v>103804.5979704328</v>
      </c>
      <c r="AC38" s="9">
        <f t="shared" si="2"/>
        <v>1946889.6855057003</v>
      </c>
      <c r="AD38" s="9">
        <f t="shared" si="2"/>
        <v>0</v>
      </c>
      <c r="AE38" s="9">
        <f t="shared" si="2"/>
        <v>0</v>
      </c>
      <c r="AF38" s="9">
        <f t="shared" si="2"/>
        <v>0</v>
      </c>
      <c r="AG38" s="9">
        <f t="shared" si="2"/>
        <v>0</v>
      </c>
      <c r="AH38" s="9">
        <f t="shared" si="2"/>
        <v>0</v>
      </c>
      <c r="AI38" s="9">
        <f t="shared" si="2"/>
        <v>0</v>
      </c>
      <c r="AJ38" s="9">
        <f t="shared" si="2"/>
        <v>4994938.36787838</v>
      </c>
      <c r="AK38" s="9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375" style="5" bestFit="1" customWidth="1"/>
    <col min="5" max="6" width="10.375" style="5" bestFit="1" customWidth="1"/>
    <col min="7" max="7" width="10.00390625" style="5" customWidth="1"/>
    <col min="8" max="8" width="9.375" style="5" bestFit="1" customWidth="1"/>
    <col min="9" max="9" width="10.375" style="5" bestFit="1" customWidth="1"/>
    <col min="10" max="10" width="11.50390625" style="5" bestFit="1" customWidth="1"/>
    <col min="11" max="11" width="9.25390625" style="5" bestFit="1" customWidth="1"/>
    <col min="12" max="12" width="10.375" style="5" customWidth="1"/>
    <col min="13" max="14" width="10.375" style="5" bestFit="1" customWidth="1"/>
    <col min="15" max="15" width="10.875" style="5" bestFit="1" customWidth="1"/>
    <col min="16" max="16" width="9.50390625" style="5" customWidth="1"/>
    <col min="17" max="18" width="10.375" style="5" bestFit="1" customWidth="1"/>
    <col min="19" max="24" width="9.375" style="5" bestFit="1" customWidth="1"/>
    <col min="25" max="25" width="10.375" style="5" bestFit="1" customWidth="1"/>
    <col min="26" max="28" width="9.375" style="5" bestFit="1" customWidth="1"/>
    <col min="29" max="33" width="9.25390625" style="5" bestFit="1" customWidth="1"/>
    <col min="34" max="34" width="10.375" style="5" bestFit="1" customWidth="1"/>
    <col min="35" max="37" width="9.25390625" style="5" bestFit="1" customWidth="1"/>
    <col min="38" max="38" width="9.625" style="6" customWidth="1"/>
    <col min="39" max="39" width="9.625" style="6" bestFit="1" customWidth="1"/>
    <col min="40" max="40" width="9.00390625" style="6" customWidth="1"/>
    <col min="41" max="16384" width="9.00390625" style="5" customWidth="1"/>
  </cols>
  <sheetData>
    <row r="1" spans="1:40" ht="15">
      <c r="A1" s="17" t="s">
        <v>201</v>
      </c>
      <c r="B1" s="1" t="s">
        <v>4</v>
      </c>
      <c r="C1" s="22" t="s">
        <v>88</v>
      </c>
      <c r="D1" s="1" t="s">
        <v>99</v>
      </c>
      <c r="E1" s="1" t="s">
        <v>21</v>
      </c>
      <c r="F1" s="1" t="s">
        <v>30</v>
      </c>
      <c r="G1" s="1" t="s">
        <v>41</v>
      </c>
      <c r="H1" s="1" t="s">
        <v>49</v>
      </c>
      <c r="I1" s="1" t="s">
        <v>50</v>
      </c>
      <c r="J1" s="1" t="s">
        <v>51</v>
      </c>
      <c r="K1" s="1" t="s">
        <v>55</v>
      </c>
      <c r="L1" s="1" t="s">
        <v>56</v>
      </c>
      <c r="M1" s="1" t="s">
        <v>22</v>
      </c>
      <c r="N1" s="1" t="s">
        <v>27</v>
      </c>
      <c r="O1" s="1" t="s">
        <v>195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196</v>
      </c>
      <c r="V1" s="2" t="s">
        <v>102</v>
      </c>
      <c r="W1" s="2" t="s">
        <v>103</v>
      </c>
      <c r="X1" s="4" t="s">
        <v>197</v>
      </c>
      <c r="Y1" s="5" t="s">
        <v>119</v>
      </c>
      <c r="Z1" s="1" t="s">
        <v>16</v>
      </c>
      <c r="AA1" s="1" t="s">
        <v>105</v>
      </c>
      <c r="AB1" s="1" t="s">
        <v>106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198</v>
      </c>
      <c r="AI1" s="3" t="s">
        <v>42</v>
      </c>
      <c r="AJ1" s="1" t="s">
        <v>46</v>
      </c>
      <c r="AK1" s="1" t="s">
        <v>85</v>
      </c>
      <c r="AL1" s="30" t="s">
        <v>214</v>
      </c>
      <c r="AM1" s="30" t="s">
        <v>215</v>
      </c>
      <c r="AN1" s="30" t="s">
        <v>216</v>
      </c>
    </row>
    <row r="2" spans="1:40" ht="15">
      <c r="A2" s="1" t="s">
        <v>3</v>
      </c>
      <c r="B2" s="1" t="s">
        <v>5</v>
      </c>
      <c r="C2" s="22"/>
      <c r="D2" s="5" t="s">
        <v>202</v>
      </c>
      <c r="E2" s="5" t="s">
        <v>202</v>
      </c>
      <c r="F2" s="5" t="s">
        <v>202</v>
      </c>
      <c r="G2" s="5" t="s">
        <v>202</v>
      </c>
      <c r="H2" s="5" t="s">
        <v>202</v>
      </c>
      <c r="I2" s="5" t="s">
        <v>202</v>
      </c>
      <c r="J2" s="5" t="s">
        <v>202</v>
      </c>
      <c r="K2" s="5" t="s">
        <v>202</v>
      </c>
      <c r="L2" s="5" t="s">
        <v>202</v>
      </c>
      <c r="M2" s="5" t="s">
        <v>202</v>
      </c>
      <c r="N2" s="5" t="s">
        <v>202</v>
      </c>
      <c r="O2" s="5" t="s">
        <v>202</v>
      </c>
      <c r="P2" s="5" t="s">
        <v>202</v>
      </c>
      <c r="Q2" s="5" t="s">
        <v>202</v>
      </c>
      <c r="R2" s="5" t="s">
        <v>202</v>
      </c>
      <c r="S2" s="5" t="s">
        <v>202</v>
      </c>
      <c r="T2" s="5" t="s">
        <v>202</v>
      </c>
      <c r="U2" s="5" t="s">
        <v>202</v>
      </c>
      <c r="V2" s="5" t="s">
        <v>202</v>
      </c>
      <c r="W2" s="5" t="s">
        <v>202</v>
      </c>
      <c r="X2" s="5" t="s">
        <v>202</v>
      </c>
      <c r="Y2" s="5" t="s">
        <v>202</v>
      </c>
      <c r="Z2" s="5" t="s">
        <v>202</v>
      </c>
      <c r="AA2" s="5" t="s">
        <v>202</v>
      </c>
      <c r="AB2" s="5" t="s">
        <v>202</v>
      </c>
      <c r="AC2" s="5" t="s">
        <v>202</v>
      </c>
      <c r="AD2" s="5" t="s">
        <v>202</v>
      </c>
      <c r="AE2" s="5" t="s">
        <v>202</v>
      </c>
      <c r="AF2" s="5" t="s">
        <v>191</v>
      </c>
      <c r="AG2" s="5" t="s">
        <v>191</v>
      </c>
      <c r="AH2" s="5" t="s">
        <v>191</v>
      </c>
      <c r="AI2" s="5" t="s">
        <v>191</v>
      </c>
      <c r="AJ2" s="5" t="s">
        <v>191</v>
      </c>
      <c r="AK2" s="5" t="s">
        <v>202</v>
      </c>
      <c r="AL2" s="6" t="s">
        <v>202</v>
      </c>
      <c r="AM2" s="6" t="s">
        <v>202</v>
      </c>
      <c r="AN2" s="6" t="s">
        <v>202</v>
      </c>
    </row>
    <row r="3" spans="1:40" ht="15">
      <c r="A3" s="7">
        <v>1</v>
      </c>
      <c r="B3" s="7">
        <v>1</v>
      </c>
      <c r="C3" s="8" t="s">
        <v>229</v>
      </c>
      <c r="D3" s="9">
        <f>'D1'!D4*'C5'!D3</f>
        <v>0</v>
      </c>
      <c r="E3" s="9">
        <f>'D1'!E4*'C5'!E3</f>
        <v>0</v>
      </c>
      <c r="F3" s="9">
        <f>'D1'!F4*'C5'!F3</f>
        <v>168.59177253</v>
      </c>
      <c r="G3" s="9">
        <f>'D1'!G4*'C5'!G3</f>
        <v>0</v>
      </c>
      <c r="H3" s="9">
        <f>'D1'!H4*'C5'!H3</f>
        <v>0</v>
      </c>
      <c r="I3" s="9">
        <f>'D1'!I4*'C5'!I3</f>
        <v>0</v>
      </c>
      <c r="J3" s="9">
        <f>'D1'!J4*'C5'!J3</f>
        <v>0</v>
      </c>
      <c r="K3" s="9">
        <f>'D1'!K4*'C5'!K3</f>
        <v>0</v>
      </c>
      <c r="L3" s="9">
        <f>'D1'!L4*'C5'!L3</f>
        <v>0</v>
      </c>
      <c r="M3" s="9">
        <f>'D1'!M4*'C5'!M3</f>
        <v>0</v>
      </c>
      <c r="N3" s="9">
        <f>'D1'!N4*'C5'!N3</f>
        <v>11625401.876233023</v>
      </c>
      <c r="O3" s="9">
        <f>'D1'!O4*'C5'!O3</f>
        <v>4006268.7944095223</v>
      </c>
      <c r="P3" s="9">
        <f>'D1'!P4*'C5'!P3</f>
        <v>10697380.954261659</v>
      </c>
      <c r="Q3" s="9">
        <f>'D1'!Q4*'C5'!Q3</f>
        <v>569210.2722670439</v>
      </c>
      <c r="R3" s="9">
        <f>'D1'!R4*'C5'!R3</f>
        <v>341137.12437701976</v>
      </c>
      <c r="S3" s="9">
        <f>'D1'!S4*'C5'!S3</f>
        <v>0</v>
      </c>
      <c r="T3" s="9">
        <f>'D1'!T4*'C5'!T3</f>
        <v>0</v>
      </c>
      <c r="U3" s="9">
        <f>'D1'!U4*'C5'!U3</f>
        <v>0</v>
      </c>
      <c r="V3" s="9">
        <f>'D1'!V4*'C5'!V3</f>
        <v>0</v>
      </c>
      <c r="W3" s="9">
        <f>'D1'!W4*'C5'!W3</f>
        <v>0</v>
      </c>
      <c r="X3" s="9">
        <f>'D1'!X4*'C5'!X3</f>
        <v>4020.450283382109</v>
      </c>
      <c r="Y3" s="9">
        <f>'D1'!Y4*'C5'!Y3</f>
        <v>0</v>
      </c>
      <c r="Z3" s="9">
        <f>'D1'!Z4*'C5'!Z3</f>
        <v>47.16527928000001</v>
      </c>
      <c r="AA3" s="9">
        <f>'D1'!AA4*'C5'!AA3</f>
        <v>0</v>
      </c>
      <c r="AB3" s="9">
        <f>'D1'!AB4*'C5'!AB3</f>
        <v>0</v>
      </c>
      <c r="AC3" s="9">
        <f>'D1'!AC4*'C5'!AC3</f>
        <v>0</v>
      </c>
      <c r="AD3" s="9">
        <f>'D1'!AD4*'C5'!AD3</f>
        <v>0</v>
      </c>
      <c r="AE3" s="9">
        <f>'D1'!AE4*'C5'!AE3</f>
        <v>0</v>
      </c>
      <c r="AF3" s="9">
        <f>'D1'!AF4*'C5'!AF3</f>
        <v>0</v>
      </c>
      <c r="AG3" s="9">
        <f>'D1'!AG4*'C5'!AG3</f>
        <v>0</v>
      </c>
      <c r="AH3" s="9">
        <f>'D1'!AH4*'C5'!AH3</f>
        <v>0</v>
      </c>
      <c r="AI3" s="9">
        <f>'D1'!AI4*'C5'!AI3</f>
        <v>0</v>
      </c>
      <c r="AJ3" s="9">
        <f>'D1'!AJ4*'C5'!AJ3</f>
        <v>0</v>
      </c>
      <c r="AK3" s="9">
        <f>A!AK3*'C5'!AK3</f>
        <v>8213773.73394</v>
      </c>
      <c r="AL3" s="10">
        <f>'D1'!Q4*'C5'!AL3</f>
        <v>0</v>
      </c>
      <c r="AM3" s="10">
        <f>'D1'!R4*'C5'!AM3</f>
        <v>205079.34666344846</v>
      </c>
      <c r="AN3" s="10">
        <f>'D1'!X4*'C5'!AN3</f>
        <v>0</v>
      </c>
    </row>
    <row r="4" spans="1:40" ht="15">
      <c r="A4" s="5">
        <v>2</v>
      </c>
      <c r="B4" s="5">
        <v>2</v>
      </c>
      <c r="C4" s="1" t="s">
        <v>230</v>
      </c>
      <c r="D4" s="4">
        <f>'D1'!D5*'C5'!D4</f>
        <v>0</v>
      </c>
      <c r="E4" s="4">
        <f>'D1'!E5*'C5'!E4</f>
        <v>3495.47715774</v>
      </c>
      <c r="F4" s="4">
        <f>'D1'!F5*'C5'!F4</f>
        <v>3824.0389687499996</v>
      </c>
      <c r="G4" s="4">
        <f>'D1'!G5*'C5'!G4</f>
        <v>0</v>
      </c>
      <c r="H4" s="4">
        <f>'D1'!H5*'C5'!H4</f>
        <v>0</v>
      </c>
      <c r="I4" s="4">
        <f>'D1'!I5*'C5'!I4</f>
        <v>73.37275302399266</v>
      </c>
      <c r="J4" s="4">
        <f>'D1'!J5*'C5'!J4</f>
        <v>0</v>
      </c>
      <c r="K4" s="4">
        <f>'D1'!K5*'C5'!K4</f>
        <v>13.984645190825402</v>
      </c>
      <c r="L4" s="4">
        <f>'D1'!L5*'C5'!L4</f>
        <v>0</v>
      </c>
      <c r="M4" s="4">
        <f>'D1'!M5*'C5'!M4</f>
        <v>0</v>
      </c>
      <c r="N4" s="4">
        <f>'D1'!N5*'C5'!N4</f>
        <v>70002.54465516</v>
      </c>
      <c r="O4" s="4">
        <f>'D1'!O5*'C5'!O4</f>
        <v>50334.83906836151</v>
      </c>
      <c r="P4" s="4">
        <f>'D1'!P5*'C5'!P4</f>
        <v>15864.658577850898</v>
      </c>
      <c r="Q4" s="4">
        <f>'D1'!Q5*'C5'!Q4</f>
        <v>215364.3501692317</v>
      </c>
      <c r="R4" s="4">
        <f>'D1'!R5*'C5'!R4</f>
        <v>5207.338380967903</v>
      </c>
      <c r="S4" s="4">
        <f>'D1'!S5*'C5'!S4</f>
        <v>0</v>
      </c>
      <c r="T4" s="4">
        <f>'D1'!T5*'C5'!T4</f>
        <v>0</v>
      </c>
      <c r="U4" s="4">
        <f>'D1'!U5*'C5'!U4</f>
        <v>0</v>
      </c>
      <c r="V4" s="4">
        <f>'D1'!V5*'C5'!V4</f>
        <v>0</v>
      </c>
      <c r="W4" s="4">
        <f>'D1'!W5*'C5'!W4</f>
        <v>3569.7462745896005</v>
      </c>
      <c r="X4" s="4">
        <f>'D1'!X5*'C5'!X4</f>
        <v>567.9449470660454</v>
      </c>
      <c r="Y4" s="4">
        <f>'D1'!Y5*'C5'!Y4</f>
        <v>5.5062558600000004</v>
      </c>
      <c r="Z4" s="4">
        <f>'D1'!Z5*'C5'!Z4</f>
        <v>120.38114886</v>
      </c>
      <c r="AA4" s="4">
        <f>'D1'!AA5*'C5'!AA4</f>
        <v>0</v>
      </c>
      <c r="AB4" s="4">
        <f>'D1'!AB5*'C5'!AB4</f>
        <v>0</v>
      </c>
      <c r="AC4" s="4">
        <f>'D1'!AC5*'C5'!AC4</f>
        <v>0</v>
      </c>
      <c r="AD4" s="4">
        <f>'D1'!AD5*'C5'!AD4</f>
        <v>0</v>
      </c>
      <c r="AE4" s="4">
        <f>'D1'!AE5*'C5'!AE4</f>
        <v>0</v>
      </c>
      <c r="AF4" s="4">
        <f>'D1'!AF5*'C5'!AF4</f>
        <v>0</v>
      </c>
      <c r="AG4" s="4">
        <f>'D1'!AG5*'C5'!AG4</f>
        <v>0</v>
      </c>
      <c r="AH4" s="4">
        <f>'D1'!AH5*'C5'!AH4</f>
        <v>0</v>
      </c>
      <c r="AI4" s="4">
        <f>'D1'!AI5*'C5'!AI4</f>
        <v>0</v>
      </c>
      <c r="AJ4" s="4">
        <f>'D1'!AJ5*'C5'!AJ4</f>
        <v>0</v>
      </c>
      <c r="AK4" s="4">
        <f>A!AK4*'C5'!AK4</f>
        <v>0</v>
      </c>
      <c r="AL4" s="6">
        <f>'D1'!Q5*'C5'!AL4</f>
        <v>0</v>
      </c>
      <c r="AM4" s="6">
        <f>'D1'!R5*'C5'!AM4</f>
        <v>3130.4641937596625</v>
      </c>
      <c r="AN4" s="6">
        <f>'D1'!X5*'C5'!AN4</f>
        <v>0</v>
      </c>
    </row>
    <row r="5" spans="1:40" ht="15">
      <c r="A5" s="5">
        <v>3</v>
      </c>
      <c r="B5" s="5">
        <v>3</v>
      </c>
      <c r="C5" s="1" t="s">
        <v>224</v>
      </c>
      <c r="D5" s="4">
        <f>'D1'!D6*'C5'!D5</f>
        <v>0</v>
      </c>
      <c r="E5" s="4">
        <f>'D1'!E6*'C5'!E5</f>
        <v>1763.2718532</v>
      </c>
      <c r="F5" s="4">
        <f>'D1'!F6*'C5'!F5</f>
        <v>0</v>
      </c>
      <c r="G5" s="4">
        <f>'D1'!G6*'C5'!G5</f>
        <v>0</v>
      </c>
      <c r="H5" s="4">
        <f>'D1'!H6*'C5'!H5</f>
        <v>0</v>
      </c>
      <c r="I5" s="4">
        <f>'D1'!I6*'C5'!I5</f>
        <v>0</v>
      </c>
      <c r="J5" s="4">
        <f>'D1'!J6*'C5'!J5</f>
        <v>0</v>
      </c>
      <c r="K5" s="4">
        <f>'D1'!K6*'C5'!K5</f>
        <v>0</v>
      </c>
      <c r="L5" s="4">
        <f>'D1'!L6*'C5'!L5</f>
        <v>0</v>
      </c>
      <c r="M5" s="4">
        <f>'D1'!M6*'C5'!M5</f>
        <v>0</v>
      </c>
      <c r="N5" s="4">
        <f>'D1'!N6*'C5'!N5</f>
        <v>962092.2834292399</v>
      </c>
      <c r="O5" s="4">
        <f>'D1'!O6*'C5'!O5</f>
        <v>1771235.979043043</v>
      </c>
      <c r="P5" s="4">
        <f>'D1'!P6*'C5'!P5</f>
        <v>76411.24692002361</v>
      </c>
      <c r="Q5" s="4">
        <f>'D1'!Q6*'C5'!Q5</f>
        <v>89384.72079778188</v>
      </c>
      <c r="R5" s="4">
        <f>'D1'!R6*'C5'!R5</f>
        <v>920.2400080025532</v>
      </c>
      <c r="S5" s="4">
        <f>'D1'!S6*'C5'!S5</f>
        <v>0</v>
      </c>
      <c r="T5" s="4">
        <f>'D1'!T6*'C5'!T5</f>
        <v>0</v>
      </c>
      <c r="U5" s="4">
        <f>'D1'!U6*'C5'!U5</f>
        <v>5014.4919910770395</v>
      </c>
      <c r="V5" s="4">
        <f>'D1'!V6*'C5'!V5</f>
        <v>6452.961039201139</v>
      </c>
      <c r="W5" s="4">
        <f>'D1'!W6*'C5'!W5</f>
        <v>3201.8845675811335</v>
      </c>
      <c r="X5" s="4">
        <f>'D1'!X6*'C5'!X5</f>
        <v>333747.0201368624</v>
      </c>
      <c r="Y5" s="4">
        <f>'D1'!Y6*'C5'!Y5</f>
        <v>0</v>
      </c>
      <c r="Z5" s="4">
        <f>'D1'!Z6*'C5'!Z5</f>
        <v>98012.49696742001</v>
      </c>
      <c r="AA5" s="4">
        <f>'D1'!AA6*'C5'!AA5</f>
        <v>0</v>
      </c>
      <c r="AB5" s="4">
        <f>'D1'!AB6*'C5'!AB5</f>
        <v>0</v>
      </c>
      <c r="AC5" s="4">
        <f>'D1'!AC6*'C5'!AC5</f>
        <v>0</v>
      </c>
      <c r="AD5" s="4">
        <f>'D1'!AD6*'C5'!AD5</f>
        <v>0</v>
      </c>
      <c r="AE5" s="4">
        <f>'D1'!AE6*'C5'!AE5</f>
        <v>0</v>
      </c>
      <c r="AF5" s="4">
        <f>'D1'!AF6*'C5'!AF5</f>
        <v>0</v>
      </c>
      <c r="AG5" s="4">
        <f>'D1'!AG6*'C5'!AG5</f>
        <v>0</v>
      </c>
      <c r="AH5" s="4">
        <f>'D1'!AH6*'C5'!AH5</f>
        <v>0</v>
      </c>
      <c r="AI5" s="4">
        <f>'D1'!AI6*'C5'!AI5</f>
        <v>0</v>
      </c>
      <c r="AJ5" s="4">
        <f>'D1'!AJ6*'C5'!AJ5</f>
        <v>0</v>
      </c>
      <c r="AK5" s="4">
        <f>A!AK5*'C5'!AK5</f>
        <v>0</v>
      </c>
      <c r="AL5" s="6">
        <f>'D1'!Q6*'C5'!AL5</f>
        <v>37027.48357624319</v>
      </c>
      <c r="AM5" s="6">
        <f>'D1'!R6*'C5'!AM5</f>
        <v>553.215132945065</v>
      </c>
      <c r="AN5" s="6">
        <f>'D1'!X6*'C5'!AN5</f>
        <v>0</v>
      </c>
    </row>
    <row r="6" spans="1:40" ht="15">
      <c r="A6" s="5">
        <v>4</v>
      </c>
      <c r="B6" s="5">
        <v>4</v>
      </c>
      <c r="C6" s="1" t="s">
        <v>231</v>
      </c>
      <c r="D6" s="4">
        <f>'D1'!D7*'C5'!D6</f>
        <v>0</v>
      </c>
      <c r="E6" s="4">
        <f>'D1'!E7*'C5'!E6</f>
        <v>4260.547619999999</v>
      </c>
      <c r="F6" s="4">
        <f>'D1'!F7*'C5'!F6</f>
        <v>0</v>
      </c>
      <c r="G6" s="4">
        <f>'D1'!G7*'C5'!G6</f>
        <v>0</v>
      </c>
      <c r="H6" s="4">
        <f>'D1'!H7*'C5'!H6</f>
        <v>0</v>
      </c>
      <c r="I6" s="4">
        <f>'D1'!I7*'C5'!I6</f>
        <v>0</v>
      </c>
      <c r="J6" s="4">
        <f>'D1'!J7*'C5'!J6</f>
        <v>0</v>
      </c>
      <c r="K6" s="4">
        <f>'D1'!K7*'C5'!K6</f>
        <v>0</v>
      </c>
      <c r="L6" s="4">
        <f>'D1'!L7*'C5'!L6</f>
        <v>0</v>
      </c>
      <c r="M6" s="4">
        <f>'D1'!M7*'C5'!M6</f>
        <v>0</v>
      </c>
      <c r="N6" s="4">
        <f>'D1'!N7*'C5'!N6</f>
        <v>645234.71553912</v>
      </c>
      <c r="O6" s="4">
        <f>'D1'!O7*'C5'!O6</f>
        <v>995676.7836081159</v>
      </c>
      <c r="P6" s="4">
        <f>'D1'!P7*'C5'!P6</f>
        <v>34656.086213028204</v>
      </c>
      <c r="Q6" s="4">
        <f>'D1'!Q7*'C5'!Q6</f>
        <v>13559.020416471021</v>
      </c>
      <c r="R6" s="4">
        <f>'D1'!R7*'C5'!R6</f>
        <v>2670.5131402894967</v>
      </c>
      <c r="S6" s="4">
        <f>'D1'!S7*'C5'!S6</f>
        <v>0</v>
      </c>
      <c r="T6" s="4">
        <f>'D1'!T7*'C5'!T6</f>
        <v>0</v>
      </c>
      <c r="U6" s="4">
        <f>'D1'!U7*'C5'!U6</f>
        <v>130.4157316059716</v>
      </c>
      <c r="V6" s="4">
        <f>'D1'!V7*'C5'!V6</f>
        <v>3682.9704712103794</v>
      </c>
      <c r="W6" s="4">
        <f>'D1'!W7*'C5'!W6</f>
        <v>54824.938157345605</v>
      </c>
      <c r="X6" s="4">
        <f>'D1'!X7*'C5'!X6</f>
        <v>22198.928178537033</v>
      </c>
      <c r="Y6" s="4">
        <f>'D1'!Y7*'C5'!Y6</f>
        <v>0</v>
      </c>
      <c r="Z6" s="4">
        <f>'D1'!Z7*'C5'!Z6</f>
        <v>38403.851793480004</v>
      </c>
      <c r="AA6" s="4">
        <f>'D1'!AA7*'C5'!AA6</f>
        <v>0</v>
      </c>
      <c r="AB6" s="4">
        <f>'D1'!AB7*'C5'!AB6</f>
        <v>0</v>
      </c>
      <c r="AC6" s="4">
        <f>'D1'!AC7*'C5'!AC6</f>
        <v>0</v>
      </c>
      <c r="AD6" s="4">
        <f>'D1'!AD7*'C5'!AD6</f>
        <v>0</v>
      </c>
      <c r="AE6" s="4">
        <f>'D1'!AE7*'C5'!AE6</f>
        <v>0</v>
      </c>
      <c r="AF6" s="4">
        <f>'D1'!AF7*'C5'!AF6</f>
        <v>0</v>
      </c>
      <c r="AG6" s="4">
        <f>'D1'!AG7*'C5'!AG6</f>
        <v>0</v>
      </c>
      <c r="AH6" s="4">
        <f>'D1'!AH7*'C5'!AH6</f>
        <v>0</v>
      </c>
      <c r="AI6" s="4">
        <f>'D1'!AI7*'C5'!AI6</f>
        <v>0</v>
      </c>
      <c r="AJ6" s="4">
        <f>'D1'!AJ7*'C5'!AJ6</f>
        <v>0</v>
      </c>
      <c r="AK6" s="4">
        <f>A!AK6*'C5'!AK6</f>
        <v>0</v>
      </c>
      <c r="AL6" s="6">
        <f>'D1'!Q7*'C5'!AL6</f>
        <v>5616.803423446903</v>
      </c>
      <c r="AM6" s="6">
        <f>'D1'!R7*'C5'!AM6</f>
        <v>1605.4162708525685</v>
      </c>
      <c r="AN6" s="6">
        <f>'D1'!X7*'C5'!AN6</f>
        <v>0</v>
      </c>
    </row>
    <row r="7" spans="1:40" ht="15">
      <c r="A7" s="5">
        <v>5</v>
      </c>
      <c r="B7" s="5">
        <v>5</v>
      </c>
      <c r="C7" s="1" t="s">
        <v>232</v>
      </c>
      <c r="D7" s="4">
        <f>'D1'!D8*'C5'!D7</f>
        <v>0</v>
      </c>
      <c r="E7" s="4">
        <f>'D1'!E8*'C5'!E7</f>
        <v>556090.6785701755</v>
      </c>
      <c r="F7" s="4">
        <f>'D1'!F8*'C5'!F7</f>
        <v>9149.87075499</v>
      </c>
      <c r="G7" s="4">
        <f>'D1'!G8*'C5'!G7</f>
        <v>0</v>
      </c>
      <c r="H7" s="4">
        <f>'D1'!H8*'C5'!H7</f>
        <v>0</v>
      </c>
      <c r="I7" s="4">
        <f>'D1'!I8*'C5'!I7</f>
        <v>0</v>
      </c>
      <c r="J7" s="4">
        <f>'D1'!J8*'C5'!J7</f>
        <v>0</v>
      </c>
      <c r="K7" s="4">
        <f>'D1'!K8*'C5'!K7</f>
        <v>0</v>
      </c>
      <c r="L7" s="4">
        <f>'D1'!L8*'C5'!L7</f>
        <v>0</v>
      </c>
      <c r="M7" s="4">
        <f>'D1'!M8*'C5'!M7</f>
        <v>0</v>
      </c>
      <c r="N7" s="4">
        <f>'D1'!N8*'C5'!N7</f>
        <v>688961.0897711962</v>
      </c>
      <c r="O7" s="4">
        <f>'D1'!O8*'C5'!O7</f>
        <v>3192367.128721004</v>
      </c>
      <c r="P7" s="4">
        <f>'D1'!P8*'C5'!P7</f>
        <v>173608.70939798234</v>
      </c>
      <c r="Q7" s="4">
        <f>'D1'!Q8*'C5'!Q7</f>
        <v>206548.5638836981</v>
      </c>
      <c r="R7" s="4">
        <f>'D1'!R8*'C5'!R7</f>
        <v>6690.884684419128</v>
      </c>
      <c r="S7" s="4">
        <f>'D1'!S8*'C5'!S7</f>
        <v>0</v>
      </c>
      <c r="T7" s="4">
        <f>'D1'!T8*'C5'!T7</f>
        <v>0</v>
      </c>
      <c r="U7" s="4">
        <f>'D1'!U8*'C5'!U7</f>
        <v>92.92713691779791</v>
      </c>
      <c r="V7" s="4">
        <f>'D1'!V8*'C5'!V7</f>
        <v>104.85047380128539</v>
      </c>
      <c r="W7" s="4">
        <f>'D1'!W8*'C5'!W7</f>
        <v>389481.7264083413</v>
      </c>
      <c r="X7" s="4">
        <f>'D1'!X8*'C5'!X7</f>
        <v>219167.8410321411</v>
      </c>
      <c r="Y7" s="4">
        <f>'D1'!Y8*'C5'!Y7</f>
        <v>16.956596550000004</v>
      </c>
      <c r="Z7" s="4">
        <f>'D1'!Z8*'C5'!Z7</f>
        <v>36955.83080432753</v>
      </c>
      <c r="AA7" s="4">
        <f>'D1'!AA8*'C5'!AA7</f>
        <v>4475237.9243208</v>
      </c>
      <c r="AB7" s="4">
        <f>'D1'!AB8*'C5'!AB7</f>
        <v>230906.51842839998</v>
      </c>
      <c r="AC7" s="4">
        <f>'D1'!AC8*'C5'!AC7</f>
        <v>32866.489385484805</v>
      </c>
      <c r="AD7" s="4">
        <f>'D1'!AD8*'C5'!AD7</f>
        <v>0</v>
      </c>
      <c r="AE7" s="4">
        <f>'D1'!AE8*'C5'!AE7</f>
        <v>0</v>
      </c>
      <c r="AF7" s="4">
        <f>'D1'!AF8*'C5'!AF7</f>
        <v>0</v>
      </c>
      <c r="AG7" s="4">
        <f>'D1'!AG8*'C5'!AG7</f>
        <v>0</v>
      </c>
      <c r="AH7" s="4">
        <f>'D1'!AH8*'C5'!AH7</f>
        <v>0</v>
      </c>
      <c r="AI7" s="4">
        <f>'D1'!AI8*'C5'!AI7</f>
        <v>0</v>
      </c>
      <c r="AJ7" s="4">
        <f>'D1'!AJ8*'C5'!AJ7</f>
        <v>0</v>
      </c>
      <c r="AK7" s="4">
        <f>A!AK7*'C5'!AK7</f>
        <v>0</v>
      </c>
      <c r="AL7" s="6">
        <f>'D1'!Q8*'C5'!AL7</f>
        <v>85562.42597884843</v>
      </c>
      <c r="AM7" s="6">
        <f>'D1'!R8*'C5'!AM7</f>
        <v>4022.3187733876025</v>
      </c>
      <c r="AN7" s="6">
        <f>'D1'!X8*'C5'!AN7</f>
        <v>0</v>
      </c>
    </row>
    <row r="8" spans="1:40" ht="15">
      <c r="A8" s="5">
        <v>6</v>
      </c>
      <c r="B8" s="5">
        <v>6</v>
      </c>
      <c r="C8" s="1" t="s">
        <v>233</v>
      </c>
      <c r="D8" s="4">
        <f>'D1'!D9*'C5'!D8</f>
        <v>0</v>
      </c>
      <c r="E8" s="4">
        <f>'D1'!E9*'C5'!E8</f>
        <v>692562.7094897946</v>
      </c>
      <c r="F8" s="4">
        <f>'D1'!F9*'C5'!F8</f>
        <v>117103.59503883</v>
      </c>
      <c r="G8" s="4">
        <f>'D1'!G9*'C5'!G8</f>
        <v>0</v>
      </c>
      <c r="H8" s="4">
        <f>'D1'!H9*'C5'!H8</f>
        <v>70761.6216707395</v>
      </c>
      <c r="I8" s="4">
        <f>'D1'!I9*'C5'!I8</f>
        <v>290.1558869585164</v>
      </c>
      <c r="J8" s="4">
        <f>'D1'!J9*'C5'!J8</f>
        <v>0</v>
      </c>
      <c r="K8" s="4">
        <f>'D1'!K9*'C5'!K8</f>
        <v>55.30291507280954</v>
      </c>
      <c r="L8" s="4">
        <f>'D1'!L9*'C5'!L8</f>
        <v>0</v>
      </c>
      <c r="M8" s="4">
        <f>'D1'!M9*'C5'!M8</f>
        <v>117067.05893843998</v>
      </c>
      <c r="N8" s="4">
        <f>'D1'!N9*'C5'!N8</f>
        <v>633852.8624733599</v>
      </c>
      <c r="O8" s="4">
        <f>'D1'!O9*'C5'!O8</f>
        <v>3427235.6406438765</v>
      </c>
      <c r="P8" s="4">
        <f>'D1'!P9*'C5'!P8</f>
        <v>237223.31744007338</v>
      </c>
      <c r="Q8" s="4">
        <f>'D1'!Q9*'C5'!Q8</f>
        <v>44799.40078995188</v>
      </c>
      <c r="R8" s="4">
        <f>'D1'!R9*'C5'!R8</f>
        <v>3441.489959405881</v>
      </c>
      <c r="S8" s="4">
        <f>'D1'!S9*'C5'!S8</f>
        <v>0</v>
      </c>
      <c r="T8" s="4">
        <f>'D1'!T9*'C5'!T8</f>
        <v>23.810758</v>
      </c>
      <c r="U8" s="4">
        <f>'D1'!U9*'C5'!U8</f>
        <v>857191.5112467546</v>
      </c>
      <c r="V8" s="4">
        <f>'D1'!V9*'C5'!V8</f>
        <v>1242657.7321826823</v>
      </c>
      <c r="W8" s="4">
        <f>'D1'!W9*'C5'!W8</f>
        <v>686295.8046362483</v>
      </c>
      <c r="X8" s="4">
        <f>'D1'!X9*'C5'!X8</f>
        <v>482859.14902232063</v>
      </c>
      <c r="Y8" s="4">
        <f>'D1'!Y9*'C5'!Y8</f>
        <v>61205.603693699995</v>
      </c>
      <c r="Z8" s="4">
        <f>'D1'!Z9*'C5'!Z8</f>
        <v>108549.42855908</v>
      </c>
      <c r="AA8" s="4">
        <f>'D1'!AA9*'C5'!AA8</f>
        <v>0</v>
      </c>
      <c r="AB8" s="4">
        <f>'D1'!AB9*'C5'!AB8</f>
        <v>0</v>
      </c>
      <c r="AC8" s="4">
        <f>'D1'!AC9*'C5'!AC8</f>
        <v>0</v>
      </c>
      <c r="AD8" s="4">
        <f>'D1'!AD9*'C5'!AD8</f>
        <v>0</v>
      </c>
      <c r="AE8" s="4">
        <f>'D1'!AE9*'C5'!AE8</f>
        <v>0</v>
      </c>
      <c r="AF8" s="4">
        <f>'D1'!AF9*'C5'!AF8</f>
        <v>0</v>
      </c>
      <c r="AG8" s="4">
        <f>'D1'!AG9*'C5'!AG8</f>
        <v>0</v>
      </c>
      <c r="AH8" s="4">
        <f>'D1'!AH9*'C5'!AH8</f>
        <v>0</v>
      </c>
      <c r="AI8" s="4">
        <f>'D1'!AI9*'C5'!AI8</f>
        <v>0</v>
      </c>
      <c r="AJ8" s="4">
        <f>'D1'!AJ9*'C5'!AJ8</f>
        <v>0</v>
      </c>
      <c r="AK8" s="4">
        <f>A!AK8*'C5'!AK8</f>
        <v>0</v>
      </c>
      <c r="AL8" s="6">
        <f>'D1'!Q9*'C5'!AL8</f>
        <v>18558.08310604068</v>
      </c>
      <c r="AM8" s="6">
        <f>'D1'!R9*'C5'!AM8</f>
        <v>2068.8997531788996</v>
      </c>
      <c r="AN8" s="6">
        <f>'D1'!X9*'C5'!AN8</f>
        <v>0</v>
      </c>
    </row>
    <row r="9" spans="1:40" ht="15">
      <c r="A9" s="5">
        <v>7</v>
      </c>
      <c r="B9" s="5">
        <v>7</v>
      </c>
      <c r="C9" s="1" t="s">
        <v>234</v>
      </c>
      <c r="D9" s="4">
        <f>'D1'!D10*'C5'!D9</f>
        <v>0</v>
      </c>
      <c r="E9" s="4">
        <f>'D1'!E10*'C5'!E9</f>
        <v>714903.3994868109</v>
      </c>
      <c r="F9" s="4">
        <f>'D1'!F10*'C5'!F9</f>
        <v>20558.2535406</v>
      </c>
      <c r="G9" s="4">
        <f>'D1'!G10*'C5'!G9</f>
        <v>0</v>
      </c>
      <c r="H9" s="4">
        <f>'D1'!H10*'C5'!H9</f>
        <v>214421.47818449998</v>
      </c>
      <c r="I9" s="4">
        <f>'D1'!I10*'C5'!I9</f>
        <v>216633.14898315785</v>
      </c>
      <c r="J9" s="4">
        <f>'D1'!J10*'C5'!J9</f>
        <v>0</v>
      </c>
      <c r="K9" s="4">
        <f>'D1'!K10*'C5'!K9</f>
        <v>36742.586125740134</v>
      </c>
      <c r="L9" s="4">
        <f>'D1'!L10*'C5'!L9</f>
        <v>0</v>
      </c>
      <c r="M9" s="4">
        <f>'D1'!M10*'C5'!M9</f>
        <v>0</v>
      </c>
      <c r="N9" s="4">
        <f>'D1'!N10*'C5'!N9</f>
        <v>129900.50468822998</v>
      </c>
      <c r="O9" s="4">
        <f>'D1'!O10*'C5'!O9</f>
        <v>819693.0425607311</v>
      </c>
      <c r="P9" s="4">
        <f>'D1'!P10*'C5'!P9</f>
        <v>162496.60215996602</v>
      </c>
      <c r="Q9" s="4">
        <f>'D1'!Q10*'C5'!Q9</f>
        <v>2000.4920351146266</v>
      </c>
      <c r="R9" s="4">
        <f>'D1'!R10*'C5'!R9</f>
        <v>62776.217084498865</v>
      </c>
      <c r="S9" s="4">
        <f>'D1'!S10*'C5'!S9</f>
        <v>0</v>
      </c>
      <c r="T9" s="4">
        <f>'D1'!T10*'C5'!T9</f>
        <v>28084.991326180003</v>
      </c>
      <c r="U9" s="4">
        <f>'D1'!U10*'C5'!U9</f>
        <v>1506572.1587518551</v>
      </c>
      <c r="V9" s="4">
        <f>'D1'!V10*'C5'!V9</f>
        <v>4075.9098915426994</v>
      </c>
      <c r="W9" s="4">
        <f>'D1'!W10*'C5'!W9</f>
        <v>79052.94443526167</v>
      </c>
      <c r="X9" s="4">
        <f>'D1'!X10*'C5'!X9</f>
        <v>14514.158804988912</v>
      </c>
      <c r="Y9" s="4">
        <f>'D1'!Y10*'C5'!Y9</f>
        <v>23.12330628</v>
      </c>
      <c r="Z9" s="4">
        <f>'D1'!Z10*'C5'!Z9</f>
        <v>149.4481233</v>
      </c>
      <c r="AA9" s="4">
        <f>'D1'!AA10*'C5'!AA9</f>
        <v>0</v>
      </c>
      <c r="AB9" s="4">
        <f>'D1'!AB10*'C5'!AB9</f>
        <v>0</v>
      </c>
      <c r="AC9" s="4">
        <f>'D1'!AC10*'C5'!AC9</f>
        <v>0</v>
      </c>
      <c r="AD9" s="4">
        <f>'D1'!AD10*'C5'!AD9</f>
        <v>0</v>
      </c>
      <c r="AE9" s="4">
        <f>'D1'!AE10*'C5'!AE9</f>
        <v>0</v>
      </c>
      <c r="AF9" s="4">
        <f>'D1'!AF10*'C5'!AF9</f>
        <v>0</v>
      </c>
      <c r="AG9" s="4">
        <f>'D1'!AG10*'C5'!AG9</f>
        <v>0</v>
      </c>
      <c r="AH9" s="4">
        <f>'D1'!AH10*'C5'!AH9</f>
        <v>0</v>
      </c>
      <c r="AI9" s="4">
        <f>'D1'!AI10*'C5'!AI9</f>
        <v>0</v>
      </c>
      <c r="AJ9" s="4">
        <f>'D1'!AJ10*'C5'!AJ9</f>
        <v>0</v>
      </c>
      <c r="AK9" s="4">
        <f>A!AK9*'C5'!AK9</f>
        <v>0</v>
      </c>
      <c r="AL9" s="6">
        <f>'D1'!Q10*'C5'!AL9</f>
        <v>727.1976138730674</v>
      </c>
      <c r="AM9" s="6">
        <f>'D1'!R10*'C5'!AM9</f>
        <v>37738.799637249576</v>
      </c>
      <c r="AN9" s="6">
        <f>'D1'!X10*'C5'!AN9</f>
        <v>0</v>
      </c>
    </row>
    <row r="10" spans="1:40" ht="15">
      <c r="A10" s="5">
        <v>8</v>
      </c>
      <c r="B10" s="5">
        <v>8</v>
      </c>
      <c r="C10" s="1" t="s">
        <v>235</v>
      </c>
      <c r="D10" s="4">
        <f>'D1'!D11*'C5'!D10</f>
        <v>0</v>
      </c>
      <c r="E10" s="4">
        <f>'D1'!E11*'C5'!E10</f>
        <v>3261044.9464622657</v>
      </c>
      <c r="F10" s="4">
        <f>'D1'!F11*'C5'!F10</f>
        <v>134665.70775514483</v>
      </c>
      <c r="G10" s="4">
        <f>'D1'!G11*'C5'!G10</f>
        <v>0</v>
      </c>
      <c r="H10" s="4">
        <f>'D1'!H11*'C5'!H10</f>
        <v>90090.37760511567</v>
      </c>
      <c r="I10" s="4">
        <f>'D1'!I11*'C5'!I10</f>
        <v>0</v>
      </c>
      <c r="J10" s="4">
        <f>'D1'!J11*'C5'!J10</f>
        <v>0</v>
      </c>
      <c r="K10" s="4">
        <f>'D1'!K11*'C5'!K10</f>
        <v>0</v>
      </c>
      <c r="L10" s="4">
        <f>'D1'!L11*'C5'!L10</f>
        <v>0</v>
      </c>
      <c r="M10" s="4">
        <f>'D1'!M11*'C5'!M10</f>
        <v>0</v>
      </c>
      <c r="N10" s="4">
        <f>'D1'!N11*'C5'!N10</f>
        <v>747482.2007674517</v>
      </c>
      <c r="O10" s="4">
        <f>'D1'!O11*'C5'!O10</f>
        <v>2765106.596894835</v>
      </c>
      <c r="P10" s="4">
        <f>'D1'!P11*'C5'!P10</f>
        <v>173649.64446607768</v>
      </c>
      <c r="Q10" s="4">
        <f>'D1'!Q11*'C5'!Q10</f>
        <v>420057.32215574256</v>
      </c>
      <c r="R10" s="4">
        <f>'D1'!R11*'C5'!R10</f>
        <v>4916.599647833104</v>
      </c>
      <c r="S10" s="4">
        <f>'D1'!S11*'C5'!S10</f>
        <v>0</v>
      </c>
      <c r="T10" s="4">
        <f>'D1'!T11*'C5'!T10</f>
        <v>0</v>
      </c>
      <c r="U10" s="4">
        <f>'D1'!U11*'C5'!U10</f>
        <v>4929.838552517719</v>
      </c>
      <c r="V10" s="4">
        <f>'D1'!V11*'C5'!V10</f>
        <v>69733.2416587228</v>
      </c>
      <c r="W10" s="4">
        <f>'D1'!W11*'C5'!W10</f>
        <v>500515.1213415604</v>
      </c>
      <c r="X10" s="4">
        <f>'D1'!X11*'C5'!X10</f>
        <v>578491.0143405535</v>
      </c>
      <c r="Y10" s="4">
        <f>'D1'!Y11*'C5'!Y10</f>
        <v>152.2012233</v>
      </c>
      <c r="Z10" s="4">
        <f>'D1'!Z11*'C5'!Z10</f>
        <v>152495.40948270724</v>
      </c>
      <c r="AA10" s="4">
        <f>'D1'!AA11*'C5'!AA10</f>
        <v>0</v>
      </c>
      <c r="AB10" s="4">
        <f>'D1'!AB11*'C5'!AB10</f>
        <v>0</v>
      </c>
      <c r="AC10" s="4">
        <f>'D1'!AC11*'C5'!AC10</f>
        <v>95025.15</v>
      </c>
      <c r="AD10" s="4">
        <f>'D1'!AD11*'C5'!AD10</f>
        <v>0</v>
      </c>
      <c r="AE10" s="4">
        <f>'D1'!AE11*'C5'!AE10</f>
        <v>0</v>
      </c>
      <c r="AF10" s="4">
        <f>'D1'!AF11*'C5'!AF10</f>
        <v>0</v>
      </c>
      <c r="AG10" s="4">
        <f>'D1'!AG11*'C5'!AG10</f>
        <v>0</v>
      </c>
      <c r="AH10" s="4">
        <f>'D1'!AH11*'C5'!AH10</f>
        <v>0</v>
      </c>
      <c r="AI10" s="4">
        <f>'D1'!AI11*'C5'!AI10</f>
        <v>0</v>
      </c>
      <c r="AJ10" s="4">
        <f>'D1'!AJ11*'C5'!AJ10</f>
        <v>0</v>
      </c>
      <c r="AK10" s="4">
        <f>A!AK10*'C5'!AK10</f>
        <v>0</v>
      </c>
      <c r="AL10" s="6">
        <f>'D1'!Q11*'C5'!AL10</f>
        <v>174008.10181406784</v>
      </c>
      <c r="AM10" s="6">
        <f>'D1'!R11*'C5'!AM10</f>
        <v>2955.682543858824</v>
      </c>
      <c r="AN10" s="6">
        <f>'D1'!X11*'C5'!AN10</f>
        <v>0</v>
      </c>
    </row>
    <row r="11" spans="1:40" ht="15">
      <c r="A11" s="5">
        <v>9</v>
      </c>
      <c r="B11" s="5">
        <v>9</v>
      </c>
      <c r="C11" s="1" t="s">
        <v>236</v>
      </c>
      <c r="D11" s="4">
        <f>'D1'!D12*'C5'!D11</f>
        <v>382994.65203378466</v>
      </c>
      <c r="E11" s="4">
        <f>'D1'!E12*'C5'!E11</f>
        <v>120658.37203572119</v>
      </c>
      <c r="F11" s="4">
        <f>'D1'!F12*'C5'!F11</f>
        <v>6778328.918724341</v>
      </c>
      <c r="G11" s="4">
        <f>'D1'!G12*'C5'!G11</f>
        <v>0</v>
      </c>
      <c r="H11" s="4">
        <f>'D1'!H12*'C5'!H11</f>
        <v>1035874.2743459974</v>
      </c>
      <c r="I11" s="4">
        <f>'D1'!I12*'C5'!I11</f>
        <v>273784.07521191385</v>
      </c>
      <c r="J11" s="4">
        <f>'D1'!J12*'C5'!J11</f>
        <v>0</v>
      </c>
      <c r="K11" s="4">
        <f>'D1'!K12*'C5'!K11</f>
        <v>43083.45461815182</v>
      </c>
      <c r="L11" s="4">
        <f>'D1'!L12*'C5'!L11</f>
        <v>0</v>
      </c>
      <c r="M11" s="4">
        <f>'D1'!M12*'C5'!M11</f>
        <v>0</v>
      </c>
      <c r="N11" s="4">
        <f>'D1'!N12*'C5'!N11</f>
        <v>363042.8192945297</v>
      </c>
      <c r="O11" s="4">
        <f>'D1'!O12*'C5'!O11</f>
        <v>428937.957130027</v>
      </c>
      <c r="P11" s="4">
        <f>'D1'!P12*'C5'!P11</f>
        <v>45017.454901528836</v>
      </c>
      <c r="Q11" s="4">
        <f>'D1'!Q12*'C5'!Q11</f>
        <v>14788.700428979064</v>
      </c>
      <c r="R11" s="4">
        <f>'D1'!R12*'C5'!R11</f>
        <v>1575.7000983287724</v>
      </c>
      <c r="S11" s="4">
        <f>'D1'!S12*'C5'!S11</f>
        <v>0</v>
      </c>
      <c r="T11" s="4">
        <f>'D1'!T12*'C5'!T11</f>
        <v>0</v>
      </c>
      <c r="U11" s="4">
        <f>'D1'!U12*'C5'!U11</f>
        <v>174.15023252621816</v>
      </c>
      <c r="V11" s="4">
        <f>'D1'!V12*'C5'!V11</f>
        <v>6624.75551048001</v>
      </c>
      <c r="W11" s="4">
        <f>'D1'!W12*'C5'!W11</f>
        <v>752803.4992029417</v>
      </c>
      <c r="X11" s="4">
        <f>'D1'!X12*'C5'!X11</f>
        <v>75857.63954695451</v>
      </c>
      <c r="Y11" s="4">
        <f>'D1'!Y12*'C5'!Y11</f>
        <v>9897.61871904</v>
      </c>
      <c r="Z11" s="4">
        <f>'D1'!Z12*'C5'!Z11</f>
        <v>162506.02531295503</v>
      </c>
      <c r="AA11" s="4">
        <f>'D1'!AA12*'C5'!AA11</f>
        <v>0</v>
      </c>
      <c r="AB11" s="4">
        <f>'D1'!AB12*'C5'!AB11</f>
        <v>0</v>
      </c>
      <c r="AC11" s="4">
        <f>'D1'!AC12*'C5'!AC11</f>
        <v>0</v>
      </c>
      <c r="AD11" s="4">
        <f>'D1'!AD12*'C5'!AD11</f>
        <v>0</v>
      </c>
      <c r="AE11" s="4">
        <f>'D1'!AE12*'C5'!AE11</f>
        <v>0</v>
      </c>
      <c r="AF11" s="4">
        <f>'D1'!AF12*'C5'!AF11</f>
        <v>0</v>
      </c>
      <c r="AG11" s="4">
        <f>'D1'!AG12*'C5'!AG11</f>
        <v>0</v>
      </c>
      <c r="AH11" s="4">
        <f>'D1'!AH12*'C5'!AH11</f>
        <v>0</v>
      </c>
      <c r="AI11" s="4">
        <f>'D1'!AI12*'C5'!AI11</f>
        <v>0</v>
      </c>
      <c r="AJ11" s="4">
        <f>'D1'!AJ12*'C5'!AJ11</f>
        <v>0</v>
      </c>
      <c r="AK11" s="4">
        <f>A!AK11*'C5'!AK11</f>
        <v>0</v>
      </c>
      <c r="AL11" s="6">
        <f>'D1'!Q12*'C5'!AL11</f>
        <v>6126.196483701402</v>
      </c>
      <c r="AM11" s="6">
        <f>'D1'!R12*'C5'!AM11</f>
        <v>947.2541204447233</v>
      </c>
      <c r="AN11" s="6">
        <f>'D1'!X12*'C5'!AN11</f>
        <v>0</v>
      </c>
    </row>
    <row r="12" spans="1:40" ht="15">
      <c r="A12" s="5">
        <v>10</v>
      </c>
      <c r="B12" s="5">
        <v>10</v>
      </c>
      <c r="C12" s="1" t="s">
        <v>237</v>
      </c>
      <c r="D12" s="4">
        <f>'D1'!D13*'C5'!D12</f>
        <v>0</v>
      </c>
      <c r="E12" s="4">
        <f>'D1'!E13*'C5'!E12</f>
        <v>18501.090663488256</v>
      </c>
      <c r="F12" s="4">
        <f>'D1'!F13*'C5'!F12</f>
        <v>40731.23451465</v>
      </c>
      <c r="G12" s="4">
        <f>'D1'!G13*'C5'!G12</f>
        <v>0</v>
      </c>
      <c r="H12" s="4">
        <f>'D1'!H13*'C5'!H12</f>
        <v>32045.789644658562</v>
      </c>
      <c r="I12" s="4">
        <f>'D1'!I13*'C5'!I12</f>
        <v>0</v>
      </c>
      <c r="J12" s="4">
        <f>'D1'!J13*'C5'!J12</f>
        <v>0</v>
      </c>
      <c r="K12" s="4">
        <f>'D1'!K13*'C5'!K12</f>
        <v>0</v>
      </c>
      <c r="L12" s="4">
        <f>'D1'!L13*'C5'!L12</f>
        <v>0</v>
      </c>
      <c r="M12" s="4">
        <f>'D1'!M13*'C5'!M12</f>
        <v>0</v>
      </c>
      <c r="N12" s="4">
        <f>'D1'!N13*'C5'!N12</f>
        <v>348105.85517468245</v>
      </c>
      <c r="O12" s="4">
        <f>'D1'!O13*'C5'!O12</f>
        <v>522497.04405030824</v>
      </c>
      <c r="P12" s="4">
        <f>'D1'!P13*'C5'!P12</f>
        <v>56150.65405854209</v>
      </c>
      <c r="Q12" s="4">
        <f>'D1'!Q13*'C5'!Q12</f>
        <v>14449.596470098017</v>
      </c>
      <c r="R12" s="4">
        <f>'D1'!R13*'C5'!R12</f>
        <v>1660.0662485687808</v>
      </c>
      <c r="S12" s="4">
        <f>'D1'!S13*'C5'!S12</f>
        <v>0</v>
      </c>
      <c r="T12" s="4">
        <f>'D1'!T13*'C5'!T12</f>
        <v>0</v>
      </c>
      <c r="U12" s="4">
        <f>'D1'!U13*'C5'!U12</f>
        <v>797.1451217128357</v>
      </c>
      <c r="V12" s="4">
        <f>'D1'!V13*'C5'!V12</f>
        <v>67216.98839868982</v>
      </c>
      <c r="W12" s="4">
        <f>'D1'!W13*'C5'!W12</f>
        <v>3317.030531015909</v>
      </c>
      <c r="X12" s="4">
        <f>'D1'!X13*'C5'!X12</f>
        <v>163135.53840575833</v>
      </c>
      <c r="Y12" s="4">
        <f>'D1'!Y13*'C5'!Y12</f>
        <v>451.31990875</v>
      </c>
      <c r="Z12" s="4">
        <f>'D1'!Z13*'C5'!Z12</f>
        <v>66122.34990710004</v>
      </c>
      <c r="AA12" s="4">
        <f>'D1'!AA13*'C5'!AA12</f>
        <v>0</v>
      </c>
      <c r="AB12" s="4">
        <f>'D1'!AB13*'C5'!AB12</f>
        <v>0</v>
      </c>
      <c r="AC12" s="4">
        <f>'D1'!AC13*'C5'!AC12</f>
        <v>4276.718999999999</v>
      </c>
      <c r="AD12" s="4">
        <f>'D1'!AD13*'C5'!AD12</f>
        <v>0</v>
      </c>
      <c r="AE12" s="4">
        <f>'D1'!AE13*'C5'!AE12</f>
        <v>0</v>
      </c>
      <c r="AF12" s="4">
        <f>'D1'!AF13*'C5'!AF12</f>
        <v>0</v>
      </c>
      <c r="AG12" s="4">
        <f>'D1'!AG13*'C5'!AG12</f>
        <v>0</v>
      </c>
      <c r="AH12" s="4">
        <f>'D1'!AH13*'C5'!AH12</f>
        <v>0</v>
      </c>
      <c r="AI12" s="4">
        <f>'D1'!AI13*'C5'!AI12</f>
        <v>0</v>
      </c>
      <c r="AJ12" s="4">
        <f>'D1'!AJ13*'C5'!AJ12</f>
        <v>0</v>
      </c>
      <c r="AK12" s="4">
        <f>A!AK12*'C5'!AK12</f>
        <v>0</v>
      </c>
      <c r="AL12" s="6">
        <f>'D1'!Q13*'C5'!AL12</f>
        <v>5985.723188533728</v>
      </c>
      <c r="AM12" s="6">
        <f>'D1'!R13*'C5'!AM12</f>
        <v>997.9720099248775</v>
      </c>
      <c r="AN12" s="6">
        <f>'D1'!X13*'C5'!AN12</f>
        <v>0</v>
      </c>
    </row>
    <row r="13" spans="1:40" ht="15">
      <c r="A13" s="5">
        <v>11</v>
      </c>
      <c r="B13" s="5">
        <v>11</v>
      </c>
      <c r="C13" s="1" t="s">
        <v>238</v>
      </c>
      <c r="D13" s="4">
        <f>'D1'!D14*'C5'!D13</f>
        <v>0</v>
      </c>
      <c r="E13" s="4">
        <f>'D1'!E14*'C5'!E13</f>
        <v>1265.624527002331</v>
      </c>
      <c r="F13" s="4">
        <f>'D1'!F14*'C5'!F13</f>
        <v>23067.12268116</v>
      </c>
      <c r="G13" s="4">
        <f>'D1'!G14*'C5'!G13</f>
        <v>0</v>
      </c>
      <c r="H13" s="4">
        <f>'D1'!H14*'C5'!H13</f>
        <v>0</v>
      </c>
      <c r="I13" s="4">
        <f>'D1'!I14*'C5'!I13</f>
        <v>0</v>
      </c>
      <c r="J13" s="4">
        <f>'D1'!J14*'C5'!J13</f>
        <v>0</v>
      </c>
      <c r="K13" s="4">
        <f>'D1'!K14*'C5'!K13</f>
        <v>0</v>
      </c>
      <c r="L13" s="4">
        <f>'D1'!L14*'C5'!L13</f>
        <v>0</v>
      </c>
      <c r="M13" s="4">
        <f>'D1'!M14*'C5'!M13</f>
        <v>0</v>
      </c>
      <c r="N13" s="4">
        <f>'D1'!N14*'C5'!N13</f>
        <v>201105.57801739997</v>
      </c>
      <c r="O13" s="4">
        <f>'D1'!O14*'C5'!O13</f>
        <v>120504.93958714024</v>
      </c>
      <c r="P13" s="4">
        <f>'D1'!P14*'C5'!P13</f>
        <v>62330.77388532257</v>
      </c>
      <c r="Q13" s="4">
        <f>'D1'!Q14*'C5'!Q13</f>
        <v>100655.64581493428</v>
      </c>
      <c r="R13" s="4">
        <f>'D1'!R14*'C5'!R13</f>
        <v>7568.941617301677</v>
      </c>
      <c r="S13" s="4">
        <f>'D1'!S14*'C5'!S13</f>
        <v>0</v>
      </c>
      <c r="T13" s="4">
        <f>'D1'!T14*'C5'!T13</f>
        <v>0</v>
      </c>
      <c r="U13" s="4">
        <f>'D1'!U14*'C5'!U13</f>
        <v>161.86091781015415</v>
      </c>
      <c r="V13" s="4">
        <f>'D1'!V14*'C5'!V13</f>
        <v>103.32882311174725</v>
      </c>
      <c r="W13" s="4">
        <f>'D1'!W14*'C5'!W13</f>
        <v>5.111891939248408</v>
      </c>
      <c r="X13" s="4">
        <f>'D1'!X14*'C5'!X13</f>
        <v>79974.06497085585</v>
      </c>
      <c r="Y13" s="4">
        <f>'D1'!Y14*'C5'!Y13</f>
        <v>3279.2413428000004</v>
      </c>
      <c r="Z13" s="4">
        <f>'D1'!Z14*'C5'!Z13</f>
        <v>72393.21936000002</v>
      </c>
      <c r="AA13" s="4">
        <f>'D1'!AA14*'C5'!AA13</f>
        <v>0</v>
      </c>
      <c r="AB13" s="4">
        <f>'D1'!AB14*'C5'!AB13</f>
        <v>0</v>
      </c>
      <c r="AC13" s="4">
        <f>'D1'!AC14*'C5'!AC13</f>
        <v>0</v>
      </c>
      <c r="AD13" s="4">
        <f>'D1'!AD14*'C5'!AD13</f>
        <v>0</v>
      </c>
      <c r="AE13" s="4">
        <f>'D1'!AE14*'C5'!AE13</f>
        <v>0</v>
      </c>
      <c r="AF13" s="4">
        <f>'D1'!AF14*'C5'!AF13</f>
        <v>0</v>
      </c>
      <c r="AG13" s="4">
        <f>'D1'!AG14*'C5'!AG13</f>
        <v>0</v>
      </c>
      <c r="AH13" s="4">
        <f>'D1'!AH14*'C5'!AH13</f>
        <v>0</v>
      </c>
      <c r="AI13" s="4">
        <f>'D1'!AI14*'C5'!AI13</f>
        <v>0</v>
      </c>
      <c r="AJ13" s="4">
        <f>'D1'!AJ14*'C5'!AJ13</f>
        <v>0</v>
      </c>
      <c r="AK13" s="4">
        <f>A!AK13*'C5'!AK13</f>
        <v>0</v>
      </c>
      <c r="AL13" s="6">
        <f>'D1'!Q14*'C5'!AL13</f>
        <v>41696.44698785164</v>
      </c>
      <c r="AM13" s="6">
        <f>'D1'!R14*'C5'!AM13</f>
        <v>4550.17496159259</v>
      </c>
      <c r="AN13" s="6">
        <f>'D1'!X14*'C5'!AN13</f>
        <v>0</v>
      </c>
    </row>
    <row r="14" spans="1:40" ht="15">
      <c r="A14" s="5">
        <v>12</v>
      </c>
      <c r="B14" s="5">
        <v>12</v>
      </c>
      <c r="C14" s="1" t="s">
        <v>239</v>
      </c>
      <c r="D14" s="4">
        <f>'D1'!D15*'C5'!D14</f>
        <v>0</v>
      </c>
      <c r="E14" s="4">
        <f>'D1'!E15*'C5'!E14</f>
        <v>0</v>
      </c>
      <c r="F14" s="4">
        <f>'D1'!F15*'C5'!F14</f>
        <v>8965.057093200001</v>
      </c>
      <c r="G14" s="4">
        <f>'D1'!G15*'C5'!G14</f>
        <v>0</v>
      </c>
      <c r="H14" s="4">
        <f>'D1'!H15*'C5'!H14</f>
        <v>0</v>
      </c>
      <c r="I14" s="4">
        <f>'D1'!I15*'C5'!I14</f>
        <v>0</v>
      </c>
      <c r="J14" s="4">
        <f>'D1'!J15*'C5'!J14</f>
        <v>0</v>
      </c>
      <c r="K14" s="4">
        <f>'D1'!K15*'C5'!K14</f>
        <v>0</v>
      </c>
      <c r="L14" s="4">
        <f>'D1'!L15*'C5'!L14</f>
        <v>0</v>
      </c>
      <c r="M14" s="4">
        <f>'D1'!M15*'C5'!M14</f>
        <v>0</v>
      </c>
      <c r="N14" s="4">
        <f>'D1'!N15*'C5'!N14</f>
        <v>515971.4265017602</v>
      </c>
      <c r="O14" s="4">
        <f>'D1'!O15*'C5'!O14</f>
        <v>24738.210441393207</v>
      </c>
      <c r="P14" s="4">
        <f>'D1'!P15*'C5'!P14</f>
        <v>97384.74267794906</v>
      </c>
      <c r="Q14" s="4">
        <f>'D1'!Q15*'C5'!Q14</f>
        <v>104259.0535396097</v>
      </c>
      <c r="R14" s="4">
        <f>'D1'!R15*'C5'!R14</f>
        <v>14226.72881201126</v>
      </c>
      <c r="S14" s="4">
        <f>'D1'!S15*'C5'!S14</f>
        <v>0</v>
      </c>
      <c r="T14" s="4">
        <f>'D1'!T15*'C5'!T14</f>
        <v>0</v>
      </c>
      <c r="U14" s="4">
        <f>'D1'!U15*'C5'!U14</f>
        <v>5852.3045218470415</v>
      </c>
      <c r="V14" s="4">
        <f>'D1'!V15*'C5'!V14</f>
        <v>56563.85099074399</v>
      </c>
      <c r="W14" s="4">
        <f>'D1'!W15*'C5'!W14</f>
        <v>4201.493346972499</v>
      </c>
      <c r="X14" s="4">
        <f>'D1'!X15*'C5'!X14</f>
        <v>110673.50059339097</v>
      </c>
      <c r="Y14" s="4">
        <f>'D1'!Y15*'C5'!Y14</f>
        <v>3.07964445</v>
      </c>
      <c r="Z14" s="4">
        <f>'D1'!Z15*'C5'!Z14</f>
        <v>39675.31872736</v>
      </c>
      <c r="AA14" s="4">
        <f>'D1'!AA15*'C5'!AA14</f>
        <v>0</v>
      </c>
      <c r="AB14" s="4">
        <f>'D1'!AB15*'C5'!AB14</f>
        <v>0</v>
      </c>
      <c r="AC14" s="4">
        <f>'D1'!AC15*'C5'!AC14</f>
        <v>0</v>
      </c>
      <c r="AD14" s="4">
        <f>'D1'!AD15*'C5'!AD14</f>
        <v>0</v>
      </c>
      <c r="AE14" s="4">
        <f>'D1'!AE15*'C5'!AE14</f>
        <v>0</v>
      </c>
      <c r="AF14" s="4">
        <f>'D1'!AF15*'C5'!AF14</f>
        <v>0</v>
      </c>
      <c r="AG14" s="4">
        <f>'D1'!AG15*'C5'!AG14</f>
        <v>0</v>
      </c>
      <c r="AH14" s="4">
        <f>'D1'!AH15*'C5'!AH14</f>
        <v>0</v>
      </c>
      <c r="AI14" s="4">
        <f>'D1'!AI15*'C5'!AI14</f>
        <v>0</v>
      </c>
      <c r="AJ14" s="4">
        <f>'D1'!AJ15*'C5'!AJ14</f>
        <v>0</v>
      </c>
      <c r="AK14" s="4">
        <f>A!AK14*'C5'!AK14</f>
        <v>0</v>
      </c>
      <c r="AL14" s="6">
        <f>'D1'!Q15*'C5'!AL14</f>
        <v>43189.153114279856</v>
      </c>
      <c r="AM14" s="6">
        <f>'D1'!R15*'C5'!AM14</f>
        <v>8552.596716799517</v>
      </c>
      <c r="AN14" s="6">
        <f>'D1'!X15*'C5'!AN14</f>
        <v>0</v>
      </c>
    </row>
    <row r="15" spans="1:40" ht="15">
      <c r="A15" s="5">
        <v>13</v>
      </c>
      <c r="B15" s="5">
        <v>13</v>
      </c>
      <c r="C15" s="1" t="s">
        <v>240</v>
      </c>
      <c r="D15" s="4">
        <f>'D1'!D16*'C5'!D15</f>
        <v>0</v>
      </c>
      <c r="E15" s="4">
        <f>'D1'!E16*'C5'!E15</f>
        <v>0</v>
      </c>
      <c r="F15" s="4">
        <f>'D1'!F16*'C5'!F15</f>
        <v>6816.73850838</v>
      </c>
      <c r="G15" s="4">
        <f>'D1'!G16*'C5'!G15</f>
        <v>0</v>
      </c>
      <c r="H15" s="4">
        <f>'D1'!H16*'C5'!H15</f>
        <v>0</v>
      </c>
      <c r="I15" s="4">
        <f>'D1'!I16*'C5'!I15</f>
        <v>0</v>
      </c>
      <c r="J15" s="4">
        <f>'D1'!J16*'C5'!J15</f>
        <v>0</v>
      </c>
      <c r="K15" s="4">
        <f>'D1'!K16*'C5'!K15</f>
        <v>0</v>
      </c>
      <c r="L15" s="4">
        <f>'D1'!L16*'C5'!L15</f>
        <v>0</v>
      </c>
      <c r="M15" s="4">
        <f>'D1'!M16*'C5'!M15</f>
        <v>0</v>
      </c>
      <c r="N15" s="4">
        <f>'D1'!N16*'C5'!N15</f>
        <v>213150.59864751005</v>
      </c>
      <c r="O15" s="4">
        <f>'D1'!O16*'C5'!O15</f>
        <v>20965.288840115816</v>
      </c>
      <c r="P15" s="4">
        <f>'D1'!P16*'C5'!P15</f>
        <v>38656.840641237504</v>
      </c>
      <c r="Q15" s="4">
        <f>'D1'!Q16*'C5'!Q15</f>
        <v>40759.26826974787</v>
      </c>
      <c r="R15" s="4">
        <f>'D1'!R16*'C5'!R15</f>
        <v>13456.400963281341</v>
      </c>
      <c r="S15" s="4">
        <f>'D1'!S16*'C5'!S15</f>
        <v>0</v>
      </c>
      <c r="T15" s="4">
        <f>'D1'!T16*'C5'!T15</f>
        <v>0</v>
      </c>
      <c r="U15" s="4">
        <f>'D1'!U16*'C5'!U15</f>
        <v>1096.5338436539514</v>
      </c>
      <c r="V15" s="4">
        <f>'D1'!V16*'C5'!V15</f>
        <v>2186.9528300524353</v>
      </c>
      <c r="W15" s="4">
        <f>'D1'!W16*'C5'!W15</f>
        <v>1239.9851426673044</v>
      </c>
      <c r="X15" s="4">
        <f>'D1'!X16*'C5'!X15</f>
        <v>63729.13679267213</v>
      </c>
      <c r="Y15" s="4">
        <f>'D1'!Y16*'C5'!Y15</f>
        <v>1555.8809011199999</v>
      </c>
      <c r="Z15" s="4">
        <f>'D1'!Z16*'C5'!Z15</f>
        <v>112211.06245888</v>
      </c>
      <c r="AA15" s="4">
        <f>'D1'!AA16*'C5'!AA15</f>
        <v>0</v>
      </c>
      <c r="AB15" s="4">
        <f>'D1'!AB16*'C5'!AB15</f>
        <v>0</v>
      </c>
      <c r="AC15" s="4">
        <f>'D1'!AC16*'C5'!AC15</f>
        <v>0</v>
      </c>
      <c r="AD15" s="4">
        <f>'D1'!AD16*'C5'!AD15</f>
        <v>0</v>
      </c>
      <c r="AE15" s="4">
        <f>'D1'!AE16*'C5'!AE15</f>
        <v>0</v>
      </c>
      <c r="AF15" s="4">
        <f>'D1'!AF16*'C5'!AF15</f>
        <v>0</v>
      </c>
      <c r="AG15" s="4">
        <f>'D1'!AG16*'C5'!AG15</f>
        <v>0</v>
      </c>
      <c r="AH15" s="4">
        <f>'D1'!AH16*'C5'!AH15</f>
        <v>0</v>
      </c>
      <c r="AI15" s="4">
        <f>'D1'!AI16*'C5'!AI15</f>
        <v>0</v>
      </c>
      <c r="AJ15" s="4">
        <f>'D1'!AJ16*'C5'!AJ15</f>
        <v>0</v>
      </c>
      <c r="AK15" s="4">
        <f>A!AK15*'C5'!AK15</f>
        <v>0</v>
      </c>
      <c r="AL15" s="6">
        <f>'D1'!Q16*'C5'!AL15</f>
        <v>16884.464402502574</v>
      </c>
      <c r="AM15" s="6">
        <f>'D1'!R16*'C5'!AM15</f>
        <v>8089.503372084571</v>
      </c>
      <c r="AN15" s="6">
        <f>'D1'!X16*'C5'!AN15</f>
        <v>0</v>
      </c>
    </row>
    <row r="16" spans="1:40" ht="15">
      <c r="A16" s="5">
        <v>14</v>
      </c>
      <c r="B16" s="5">
        <v>14</v>
      </c>
      <c r="C16" s="1" t="s">
        <v>241</v>
      </c>
      <c r="D16" s="4">
        <f>'D1'!D17*'C5'!D16</f>
        <v>0</v>
      </c>
      <c r="E16" s="4">
        <f>'D1'!E17*'C5'!E16</f>
        <v>0</v>
      </c>
      <c r="F16" s="4">
        <f>'D1'!F17*'C5'!F16</f>
        <v>61461.293198039995</v>
      </c>
      <c r="G16" s="4">
        <f>'D1'!G17*'C5'!G16</f>
        <v>0</v>
      </c>
      <c r="H16" s="4">
        <f>'D1'!H17*'C5'!H16</f>
        <v>0</v>
      </c>
      <c r="I16" s="4">
        <f>'D1'!I17*'C5'!I16</f>
        <v>0</v>
      </c>
      <c r="J16" s="4">
        <f>'D1'!J17*'C5'!J16</f>
        <v>0</v>
      </c>
      <c r="K16" s="4">
        <f>'D1'!K17*'C5'!K16</f>
        <v>0</v>
      </c>
      <c r="L16" s="4">
        <f>'D1'!L17*'C5'!L16</f>
        <v>0</v>
      </c>
      <c r="M16" s="4">
        <f>'D1'!M17*'C5'!M16</f>
        <v>0</v>
      </c>
      <c r="N16" s="4">
        <f>'D1'!N17*'C5'!N16</f>
        <v>362517.43665408005</v>
      </c>
      <c r="O16" s="4">
        <f>'D1'!O17*'C5'!O16</f>
        <v>139529.3824652551</v>
      </c>
      <c r="P16" s="4">
        <f>'D1'!P17*'C5'!P16</f>
        <v>69497.48588406185</v>
      </c>
      <c r="Q16" s="4">
        <f>'D1'!Q17*'C5'!Q16</f>
        <v>103734.98378497532</v>
      </c>
      <c r="R16" s="4">
        <f>'D1'!R17*'C5'!R16</f>
        <v>82518.53154975221</v>
      </c>
      <c r="S16" s="4">
        <f>'D1'!S17*'C5'!S16</f>
        <v>6504.069133740375</v>
      </c>
      <c r="T16" s="4">
        <f>'D1'!T17*'C5'!T16</f>
        <v>0</v>
      </c>
      <c r="U16" s="4">
        <f>'D1'!U17*'C5'!U16</f>
        <v>32753.7725121588</v>
      </c>
      <c r="V16" s="4">
        <f>'D1'!V17*'C5'!V16</f>
        <v>5542.830006328463</v>
      </c>
      <c r="W16" s="4">
        <f>'D1'!W17*'C5'!W16</f>
        <v>121.4920645978274</v>
      </c>
      <c r="X16" s="4">
        <f>'D1'!X17*'C5'!X16</f>
        <v>116719.47453552416</v>
      </c>
      <c r="Y16" s="4">
        <f>'D1'!Y17*'C5'!Y16</f>
        <v>25260.12985204</v>
      </c>
      <c r="Z16" s="4">
        <f>'D1'!Z17*'C5'!Z16</f>
        <v>88471.6538057</v>
      </c>
      <c r="AA16" s="4">
        <f>'D1'!AA17*'C5'!AA16</f>
        <v>0</v>
      </c>
      <c r="AB16" s="4">
        <f>'D1'!AB17*'C5'!AB16</f>
        <v>0</v>
      </c>
      <c r="AC16" s="4">
        <f>'D1'!AC17*'C5'!AC16</f>
        <v>0</v>
      </c>
      <c r="AD16" s="4">
        <f>'D1'!AD17*'C5'!AD16</f>
        <v>0</v>
      </c>
      <c r="AE16" s="4">
        <f>'D1'!AE17*'C5'!AE16</f>
        <v>0</v>
      </c>
      <c r="AF16" s="4">
        <f>'D1'!AF17*'C5'!AF16</f>
        <v>0</v>
      </c>
      <c r="AG16" s="4">
        <f>'D1'!AG17*'C5'!AG16</f>
        <v>0</v>
      </c>
      <c r="AH16" s="4">
        <f>'D1'!AH17*'C5'!AH16</f>
        <v>0</v>
      </c>
      <c r="AI16" s="4">
        <f>'D1'!AI17*'C5'!AI16</f>
        <v>0</v>
      </c>
      <c r="AJ16" s="4">
        <f>'D1'!AJ17*'C5'!AJ16</f>
        <v>0</v>
      </c>
      <c r="AK16" s="4">
        <f>A!AK16*'C5'!AK16</f>
        <v>0</v>
      </c>
      <c r="AL16" s="6">
        <f>'D1'!Q17*'C5'!AL16</f>
        <v>42972.05802174801</v>
      </c>
      <c r="AM16" s="6">
        <f>'D1'!R17*'C5'!AM16</f>
        <v>49607.16770053869</v>
      </c>
      <c r="AN16" s="6">
        <f>'D1'!X17*'C5'!AN16</f>
        <v>0</v>
      </c>
    </row>
    <row r="17" spans="1:40" ht="15">
      <c r="A17" s="5">
        <v>15</v>
      </c>
      <c r="B17" s="5">
        <v>15</v>
      </c>
      <c r="C17" s="1" t="s">
        <v>225</v>
      </c>
      <c r="D17" s="4">
        <f>'D1'!D18*'C5'!D17</f>
        <v>0</v>
      </c>
      <c r="E17" s="4">
        <f>'D1'!E18*'C5'!E17</f>
        <v>0</v>
      </c>
      <c r="F17" s="4">
        <f>'D1'!F18*'C5'!F17</f>
        <v>3082.91674698</v>
      </c>
      <c r="G17" s="4">
        <f>'D1'!G18*'C5'!G17</f>
        <v>0</v>
      </c>
      <c r="H17" s="4">
        <f>'D1'!H18*'C5'!H17</f>
        <v>0</v>
      </c>
      <c r="I17" s="4">
        <f>'D1'!I18*'C5'!I17</f>
        <v>0</v>
      </c>
      <c r="J17" s="4">
        <f>'D1'!J18*'C5'!J17</f>
        <v>0</v>
      </c>
      <c r="K17" s="4">
        <f>'D1'!K18*'C5'!K17</f>
        <v>0</v>
      </c>
      <c r="L17" s="4">
        <f>'D1'!L18*'C5'!L17</f>
        <v>0</v>
      </c>
      <c r="M17" s="4">
        <f>'D1'!M18*'C5'!M17</f>
        <v>0</v>
      </c>
      <c r="N17" s="4">
        <f>'D1'!N18*'C5'!N17</f>
        <v>17129.6705855</v>
      </c>
      <c r="O17" s="4">
        <f>'D1'!O18*'C5'!O17</f>
        <v>2822.4155684414486</v>
      </c>
      <c r="P17" s="4">
        <f>'D1'!P18*'C5'!P17</f>
        <v>606.6447367986368</v>
      </c>
      <c r="Q17" s="4">
        <f>'D1'!Q18*'C5'!Q17</f>
        <v>1294.7605702730948</v>
      </c>
      <c r="R17" s="4">
        <f>'D1'!R18*'C5'!R17</f>
        <v>2586.7959604359494</v>
      </c>
      <c r="S17" s="4">
        <f>'D1'!S18*'C5'!S17</f>
        <v>0</v>
      </c>
      <c r="T17" s="4">
        <f>'D1'!T18*'C5'!T17</f>
        <v>0</v>
      </c>
      <c r="U17" s="4">
        <f>'D1'!U18*'C5'!U17</f>
        <v>66.02965262293264</v>
      </c>
      <c r="V17" s="4">
        <f>'D1'!V18*'C5'!V17</f>
        <v>810.6476042208</v>
      </c>
      <c r="W17" s="4">
        <f>'D1'!W18*'C5'!W17</f>
        <v>2411.42243611752</v>
      </c>
      <c r="X17" s="4">
        <f>'D1'!X18*'C5'!X17</f>
        <v>1207.2886874775365</v>
      </c>
      <c r="Y17" s="4">
        <f>'D1'!Y18*'C5'!Y17</f>
        <v>0</v>
      </c>
      <c r="Z17" s="4">
        <f>'D1'!Z18*'C5'!Z17</f>
        <v>2287.13412488</v>
      </c>
      <c r="AA17" s="4">
        <f>'D1'!AA18*'C5'!AA17</f>
        <v>0</v>
      </c>
      <c r="AB17" s="4">
        <f>'D1'!AB18*'C5'!AB17</f>
        <v>0</v>
      </c>
      <c r="AC17" s="4">
        <f>'D1'!AC18*'C5'!AC17</f>
        <v>0</v>
      </c>
      <c r="AD17" s="4">
        <f>'D1'!AD18*'C5'!AD17</f>
        <v>0</v>
      </c>
      <c r="AE17" s="4">
        <f>'D1'!AE18*'C5'!AE17</f>
        <v>0</v>
      </c>
      <c r="AF17" s="4">
        <f>'D1'!AF18*'C5'!AF17</f>
        <v>0</v>
      </c>
      <c r="AG17" s="4">
        <f>'D1'!AG18*'C5'!AG17</f>
        <v>0</v>
      </c>
      <c r="AH17" s="4">
        <f>'D1'!AH18*'C5'!AH17</f>
        <v>0</v>
      </c>
      <c r="AI17" s="4">
        <f>'D1'!AI18*'C5'!AI17</f>
        <v>0</v>
      </c>
      <c r="AJ17" s="4">
        <f>'D1'!AJ18*'C5'!AJ17</f>
        <v>0</v>
      </c>
      <c r="AK17" s="4">
        <f>A!AK17*'C5'!AK17</f>
        <v>0</v>
      </c>
      <c r="AL17" s="6">
        <f>'D1'!Q18*'C5'!AL17</f>
        <v>536.3525815493065</v>
      </c>
      <c r="AM17" s="6">
        <f>'D1'!R18*'C5'!AM17</f>
        <v>1555.0885189838002</v>
      </c>
      <c r="AN17" s="6">
        <f>'D1'!X18*'C5'!AN17</f>
        <v>0</v>
      </c>
    </row>
    <row r="18" spans="1:40" ht="15">
      <c r="A18" s="5">
        <v>16</v>
      </c>
      <c r="B18" s="5">
        <v>16</v>
      </c>
      <c r="C18" s="1" t="s">
        <v>15</v>
      </c>
      <c r="D18" s="4">
        <f>'D1'!D19*'C5'!D18</f>
        <v>0</v>
      </c>
      <c r="E18" s="4">
        <f>'D1'!E19*'C5'!E18</f>
        <v>9213.897450257162</v>
      </c>
      <c r="F18" s="4">
        <f>'D1'!F19*'C5'!F18</f>
        <v>3444.56788527</v>
      </c>
      <c r="G18" s="4">
        <f>'D1'!G19*'C5'!G18</f>
        <v>0</v>
      </c>
      <c r="H18" s="4">
        <f>'D1'!H19*'C5'!H18</f>
        <v>690.4472471659983</v>
      </c>
      <c r="I18" s="4">
        <f>'D1'!I19*'C5'!I18</f>
        <v>0</v>
      </c>
      <c r="J18" s="4">
        <f>'D1'!J19*'C5'!J18</f>
        <v>0</v>
      </c>
      <c r="K18" s="4">
        <f>'D1'!K19*'C5'!K18</f>
        <v>0</v>
      </c>
      <c r="L18" s="4">
        <f>'D1'!L19*'C5'!L18</f>
        <v>0</v>
      </c>
      <c r="M18" s="4">
        <f>'D1'!M19*'C5'!M18</f>
        <v>0</v>
      </c>
      <c r="N18" s="4">
        <f>'D1'!N19*'C5'!N18</f>
        <v>410245.50556078815</v>
      </c>
      <c r="O18" s="4">
        <f>'D1'!O19*'C5'!O18</f>
        <v>515609.48507367505</v>
      </c>
      <c r="P18" s="4">
        <f>'D1'!P19*'C5'!P18</f>
        <v>62216.562923332414</v>
      </c>
      <c r="Q18" s="4">
        <f>'D1'!Q19*'C5'!Q18</f>
        <v>85712.80722282744</v>
      </c>
      <c r="R18" s="4">
        <f>'D1'!R19*'C5'!R18</f>
        <v>6883.628889198224</v>
      </c>
      <c r="S18" s="4">
        <f>'D1'!S19*'C5'!S18</f>
        <v>0</v>
      </c>
      <c r="T18" s="4">
        <f>'D1'!T19*'C5'!T18</f>
        <v>0</v>
      </c>
      <c r="U18" s="4">
        <f>'D1'!U19*'C5'!U18</f>
        <v>6984.208539815729</v>
      </c>
      <c r="V18" s="4">
        <f>'D1'!V19*'C5'!V18</f>
        <v>24686.9318441844</v>
      </c>
      <c r="W18" s="4">
        <f>'D1'!W19*'C5'!W18</f>
        <v>406057.05568103015</v>
      </c>
      <c r="X18" s="4">
        <f>'D1'!X19*'C5'!X18</f>
        <v>139577.4286563325</v>
      </c>
      <c r="Y18" s="4">
        <f>'D1'!Y19*'C5'!Y18</f>
        <v>0</v>
      </c>
      <c r="Z18" s="4">
        <f>'D1'!Z19*'C5'!Z18</f>
        <v>86043.9365122287</v>
      </c>
      <c r="AA18" s="4">
        <f>'D1'!AA19*'C5'!AA18</f>
        <v>0</v>
      </c>
      <c r="AB18" s="4">
        <f>'D1'!AB19*'C5'!AB18</f>
        <v>0</v>
      </c>
      <c r="AC18" s="4">
        <f>'D1'!AC19*'C5'!AC18</f>
        <v>57793.82399999999</v>
      </c>
      <c r="AD18" s="4">
        <f>'D1'!AD19*'C5'!AD18</f>
        <v>0</v>
      </c>
      <c r="AE18" s="4">
        <f>'D1'!AE19*'C5'!AE18</f>
        <v>0</v>
      </c>
      <c r="AF18" s="4">
        <f>'D1'!AF19*'C5'!AF18</f>
        <v>0</v>
      </c>
      <c r="AG18" s="4">
        <f>'D1'!AG19*'C5'!AG18</f>
        <v>0</v>
      </c>
      <c r="AH18" s="4">
        <f>'D1'!AH19*'C5'!AH18</f>
        <v>0</v>
      </c>
      <c r="AI18" s="4">
        <f>'D1'!AI19*'C5'!AI18</f>
        <v>0</v>
      </c>
      <c r="AJ18" s="4">
        <f>'D1'!AJ19*'C5'!AJ18</f>
        <v>0</v>
      </c>
      <c r="AK18" s="4">
        <f>A!AK18*'C5'!AK18</f>
        <v>0</v>
      </c>
      <c r="AL18" s="6">
        <f>'D1'!Q19*'C5'!AL18</f>
        <v>35506.39900634673</v>
      </c>
      <c r="AM18" s="6">
        <f>'D1'!R19*'C5'!AM18</f>
        <v>4138.1896439691845</v>
      </c>
      <c r="AN18" s="6">
        <f>'D1'!X19*'C5'!AN18</f>
        <v>0</v>
      </c>
    </row>
    <row r="19" spans="1:40" ht="15">
      <c r="A19" s="5">
        <v>17</v>
      </c>
      <c r="B19" s="5">
        <v>17</v>
      </c>
      <c r="C19" s="1" t="s">
        <v>242</v>
      </c>
      <c r="D19" s="4">
        <f>'D1'!D20*'C5'!D19</f>
        <v>0</v>
      </c>
      <c r="E19" s="4">
        <f>'D1'!E20*'C5'!E19</f>
        <v>505.74968750056104</v>
      </c>
      <c r="F19" s="4">
        <f>'D1'!F20*'C5'!F19</f>
        <v>0</v>
      </c>
      <c r="G19" s="4">
        <f>'D1'!G20*'C5'!G19</f>
        <v>0</v>
      </c>
      <c r="H19" s="4">
        <f>'D1'!H20*'C5'!H19</f>
        <v>0</v>
      </c>
      <c r="I19" s="4">
        <f>'D1'!I20*'C5'!I19</f>
        <v>0</v>
      </c>
      <c r="J19" s="4">
        <f>'D1'!J20*'C5'!J19</f>
        <v>0</v>
      </c>
      <c r="K19" s="4">
        <f>'D1'!K20*'C5'!K19</f>
        <v>0</v>
      </c>
      <c r="L19" s="4">
        <f>'D1'!L20*'C5'!L19</f>
        <v>0</v>
      </c>
      <c r="M19" s="4">
        <f>'D1'!M20*'C5'!M19</f>
        <v>0</v>
      </c>
      <c r="N19" s="4">
        <f>'D1'!N20*'C5'!N19</f>
        <v>3190749.04653648</v>
      </c>
      <c r="O19" s="4">
        <f>'D1'!O20*'C5'!O19</f>
        <v>506548.8742943149</v>
      </c>
      <c r="P19" s="4">
        <f>'D1'!P20*'C5'!P19</f>
        <v>1713101.6430838746</v>
      </c>
      <c r="Q19" s="4">
        <f>'D1'!Q20*'C5'!Q19</f>
        <v>5936099.623514145</v>
      </c>
      <c r="R19" s="4">
        <f>'D1'!R20*'C5'!R19</f>
        <v>221441.6752684282</v>
      </c>
      <c r="S19" s="4">
        <f>'D1'!S20*'C5'!S19</f>
        <v>0</v>
      </c>
      <c r="T19" s="4">
        <f>'D1'!T20*'C5'!T19</f>
        <v>0</v>
      </c>
      <c r="U19" s="4">
        <f>'D1'!U20*'C5'!U19</f>
        <v>0</v>
      </c>
      <c r="V19" s="4">
        <f>'D1'!V20*'C5'!V19</f>
        <v>0</v>
      </c>
      <c r="W19" s="4">
        <f>'D1'!W20*'C5'!W19</f>
        <v>0</v>
      </c>
      <c r="X19" s="4">
        <f>'D1'!X20*'C5'!X19</f>
        <v>3610.8499874029985</v>
      </c>
      <c r="Y19" s="4">
        <f>'D1'!Y20*'C5'!Y19</f>
        <v>0</v>
      </c>
      <c r="Z19" s="4">
        <f>'D1'!Z20*'C5'!Z19</f>
        <v>1283298.8859839002</v>
      </c>
      <c r="AA19" s="4">
        <f>'D1'!AA20*'C5'!AA19</f>
        <v>0</v>
      </c>
      <c r="AB19" s="4">
        <f>'D1'!AB20*'C5'!AB19</f>
        <v>0</v>
      </c>
      <c r="AC19" s="4">
        <f>'D1'!AC20*'C5'!AC19</f>
        <v>0</v>
      </c>
      <c r="AD19" s="4">
        <f>'D1'!AD20*'C5'!AD19</f>
        <v>0</v>
      </c>
      <c r="AE19" s="4">
        <f>'D1'!AE20*'C5'!AE19</f>
        <v>0</v>
      </c>
      <c r="AF19" s="4">
        <f>'D1'!AF20*'C5'!AF19</f>
        <v>0</v>
      </c>
      <c r="AG19" s="4">
        <f>'D1'!AG20*'C5'!AG19</f>
        <v>0</v>
      </c>
      <c r="AH19" s="4">
        <f>'D1'!AH20*'C5'!AH19</f>
        <v>0</v>
      </c>
      <c r="AI19" s="4">
        <f>'D1'!AI20*'C5'!AI19</f>
        <v>0</v>
      </c>
      <c r="AJ19" s="4">
        <f>'D1'!AJ20*'C5'!AJ19</f>
        <v>0</v>
      </c>
      <c r="AK19" s="4">
        <f>A!AK19*'C5'!AK19</f>
        <v>0</v>
      </c>
      <c r="AL19" s="6">
        <f>'D1'!Q20*'C5'!AL19</f>
        <v>0</v>
      </c>
      <c r="AM19" s="6">
        <f>'D1'!R20*'C5'!AM19</f>
        <v>133122.7557570628</v>
      </c>
      <c r="AN19" s="6">
        <f>'D1'!X20*'C5'!AN19</f>
        <v>0</v>
      </c>
    </row>
    <row r="20" spans="1:40" ht="15">
      <c r="A20" s="5">
        <v>18</v>
      </c>
      <c r="B20" s="5">
        <v>18</v>
      </c>
      <c r="C20" s="1" t="s">
        <v>243</v>
      </c>
      <c r="D20" s="4">
        <f>'D1'!D21*'C5'!D20</f>
        <v>330260.4856106638</v>
      </c>
      <c r="E20" s="4">
        <f>'D1'!E21*'C5'!E20</f>
        <v>17792741.344552513</v>
      </c>
      <c r="F20" s="4">
        <f>'D1'!F21*'C5'!F20</f>
        <v>11154.205960289999</v>
      </c>
      <c r="G20" s="4">
        <f>'D1'!G21*'C5'!G20</f>
        <v>0</v>
      </c>
      <c r="H20" s="4">
        <f>'D1'!H21*'C5'!H20</f>
        <v>129714.89723521117</v>
      </c>
      <c r="I20" s="4">
        <f>'D1'!I21*'C5'!I20</f>
        <v>672639.7258911815</v>
      </c>
      <c r="J20" s="4">
        <f>'D1'!J21*'C5'!J20</f>
        <v>0</v>
      </c>
      <c r="K20" s="4">
        <f>'D1'!K21*'C5'!K20</f>
        <v>80059.23332232088</v>
      </c>
      <c r="L20" s="4">
        <f>'D1'!L21*'C5'!L20</f>
        <v>0</v>
      </c>
      <c r="M20" s="4">
        <f>'D1'!M21*'C5'!M20</f>
        <v>667895.7521246399</v>
      </c>
      <c r="N20" s="4">
        <f>'D1'!N21*'C5'!N20</f>
        <v>585128.8031708782</v>
      </c>
      <c r="O20" s="4">
        <f>'D1'!O21*'C5'!O20</f>
        <v>4051153.8162370073</v>
      </c>
      <c r="P20" s="4">
        <f>'D1'!P21*'C5'!P20</f>
        <v>2979.95633547512</v>
      </c>
      <c r="Q20" s="4">
        <f>'D1'!Q21*'C5'!Q20</f>
        <v>41011.650255923334</v>
      </c>
      <c r="R20" s="4">
        <f>'D1'!R21*'C5'!R20</f>
        <v>0</v>
      </c>
      <c r="S20" s="4">
        <f>'D1'!S21*'C5'!S20</f>
        <v>0</v>
      </c>
      <c r="T20" s="4">
        <f>'D1'!T21*'C5'!T20</f>
        <v>2156.82977944</v>
      </c>
      <c r="U20" s="4">
        <f>'D1'!U21*'C5'!U20</f>
        <v>0</v>
      </c>
      <c r="V20" s="4">
        <f>'D1'!V21*'C5'!V20</f>
        <v>0</v>
      </c>
      <c r="W20" s="4">
        <f>'D1'!W21*'C5'!W20</f>
        <v>0</v>
      </c>
      <c r="X20" s="4">
        <f>'D1'!X21*'C5'!X20</f>
        <v>40263.83393418104</v>
      </c>
      <c r="Y20" s="4">
        <f>'D1'!Y21*'C5'!Y20</f>
        <v>180319.23757723524</v>
      </c>
      <c r="Z20" s="4">
        <f>'D1'!Z21*'C5'!Z20</f>
        <v>47663.21769263231</v>
      </c>
      <c r="AA20" s="4">
        <f>'D1'!AA21*'C5'!AA20</f>
        <v>0</v>
      </c>
      <c r="AB20" s="4">
        <f>'D1'!AB21*'C5'!AB20</f>
        <v>0</v>
      </c>
      <c r="AC20" s="4">
        <f>'D1'!AC21*'C5'!AC20</f>
        <v>149517.9</v>
      </c>
      <c r="AD20" s="4">
        <f>'D1'!AD21*'C5'!AD20</f>
        <v>0</v>
      </c>
      <c r="AE20" s="4">
        <f>'D1'!AE21*'C5'!AE20</f>
        <v>0</v>
      </c>
      <c r="AF20" s="4">
        <f>'D1'!AF21*'C5'!AF20</f>
        <v>0</v>
      </c>
      <c r="AG20" s="4">
        <f>'D1'!AG21*'C5'!AG20</f>
        <v>0</v>
      </c>
      <c r="AH20" s="4">
        <f>'D1'!AH21*'C5'!AH20</f>
        <v>0</v>
      </c>
      <c r="AI20" s="4">
        <f>'D1'!AI21*'C5'!AI20</f>
        <v>0</v>
      </c>
      <c r="AJ20" s="4">
        <f>'D1'!AJ21*'C5'!AJ20</f>
        <v>0</v>
      </c>
      <c r="AK20" s="4">
        <f>A!AK20*'C5'!AK20</f>
        <v>0</v>
      </c>
      <c r="AL20" s="6">
        <f>'D1'!Q21*'C5'!AL20</f>
        <v>0</v>
      </c>
      <c r="AM20" s="6">
        <f>'D1'!R21*'C5'!AM20</f>
        <v>0</v>
      </c>
      <c r="AN20" s="6">
        <f>'D1'!X21*'C5'!AN20</f>
        <v>0</v>
      </c>
    </row>
    <row r="21" spans="1:40" ht="15">
      <c r="A21" s="5">
        <v>19</v>
      </c>
      <c r="B21" s="5">
        <v>19</v>
      </c>
      <c r="C21" s="1" t="s">
        <v>244</v>
      </c>
      <c r="D21" s="4">
        <f>'D1'!D22*'C5'!D21</f>
        <v>0</v>
      </c>
      <c r="E21" s="4">
        <f>'D1'!E22*'C5'!E21</f>
        <v>4671.670840749322</v>
      </c>
      <c r="F21" s="4">
        <f>'D1'!F22*'C5'!F21</f>
        <v>0</v>
      </c>
      <c r="G21" s="4">
        <f>'D1'!G22*'C5'!G21</f>
        <v>0</v>
      </c>
      <c r="H21" s="4">
        <f>'D1'!H22*'C5'!H21</f>
        <v>0</v>
      </c>
      <c r="I21" s="4">
        <f>'D1'!I22*'C5'!I21</f>
        <v>0</v>
      </c>
      <c r="J21" s="4">
        <f>'D1'!J22*'C5'!J21</f>
        <v>0</v>
      </c>
      <c r="K21" s="4">
        <f>'D1'!K22*'C5'!K21</f>
        <v>0</v>
      </c>
      <c r="L21" s="4">
        <f>'D1'!L22*'C5'!L21</f>
        <v>0</v>
      </c>
      <c r="M21" s="4">
        <f>'D1'!M22*'C5'!M21</f>
        <v>0</v>
      </c>
      <c r="N21" s="4">
        <f>'D1'!N22*'C5'!N21</f>
        <v>919183.0931498677</v>
      </c>
      <c r="O21" s="4">
        <f>'D1'!O22*'C5'!O21</f>
        <v>1716626.5942591096</v>
      </c>
      <c r="P21" s="4">
        <f>'D1'!P22*'C5'!P21</f>
        <v>325800.53115094727</v>
      </c>
      <c r="Q21" s="4">
        <f>'D1'!Q22*'C5'!Q21</f>
        <v>104135.74300910748</v>
      </c>
      <c r="R21" s="4">
        <f>'D1'!R22*'C5'!R21</f>
        <v>6624.689705000044</v>
      </c>
      <c r="S21" s="4">
        <f>'D1'!S22*'C5'!S21</f>
        <v>0</v>
      </c>
      <c r="T21" s="4">
        <f>'D1'!T22*'C5'!T21</f>
        <v>0</v>
      </c>
      <c r="U21" s="4">
        <f>'D1'!U22*'C5'!U21</f>
        <v>0</v>
      </c>
      <c r="V21" s="4">
        <f>'D1'!V22*'C5'!V21</f>
        <v>0</v>
      </c>
      <c r="W21" s="4">
        <f>'D1'!W22*'C5'!W21</f>
        <v>0</v>
      </c>
      <c r="X21" s="4">
        <f>'D1'!X22*'C5'!X21</f>
        <v>92.08001393255252</v>
      </c>
      <c r="Y21" s="4">
        <f>'D1'!Y22*'C5'!Y21</f>
        <v>0</v>
      </c>
      <c r="Z21" s="4">
        <f>'D1'!Z22*'C5'!Z21</f>
        <v>64152.84990151478</v>
      </c>
      <c r="AA21" s="4">
        <f>'D1'!AA22*'C5'!AA21</f>
        <v>0</v>
      </c>
      <c r="AB21" s="4">
        <f>'D1'!AB22*'C5'!AB21</f>
        <v>0</v>
      </c>
      <c r="AC21" s="4">
        <f>'D1'!AC22*'C5'!AC21</f>
        <v>0</v>
      </c>
      <c r="AD21" s="4">
        <f>'D1'!AD22*'C5'!AD21</f>
        <v>13843728.320465613</v>
      </c>
      <c r="AE21" s="4">
        <f>'D1'!AE22*'C5'!AE21</f>
        <v>3931503.7599973683</v>
      </c>
      <c r="AF21" s="4">
        <f>'D1'!AF22*'C5'!AF21</f>
        <v>0</v>
      </c>
      <c r="AG21" s="4">
        <f>'D1'!AG22*'C5'!AG21</f>
        <v>0</v>
      </c>
      <c r="AH21" s="4">
        <f>'D1'!AH22*'C5'!AH21</f>
        <v>0</v>
      </c>
      <c r="AI21" s="4">
        <f>'D1'!AI22*'C5'!AI21</f>
        <v>0</v>
      </c>
      <c r="AJ21" s="4">
        <f>'D1'!AJ22*'C5'!AJ21</f>
        <v>0</v>
      </c>
      <c r="AK21" s="4">
        <f>A!AK21*'C5'!AK21</f>
        <v>0</v>
      </c>
      <c r="AL21" s="6">
        <f>'D1'!Q22*'C5'!AL21</f>
        <v>43138.071916037065</v>
      </c>
      <c r="AM21" s="6">
        <f>'D1'!R22*'C5'!AM21</f>
        <v>3982.52473702625</v>
      </c>
      <c r="AN21" s="6">
        <f>'D1'!X22*'C5'!AN21</f>
        <v>0</v>
      </c>
    </row>
    <row r="22" spans="1:40" ht="15">
      <c r="A22" s="5">
        <v>20</v>
      </c>
      <c r="B22" s="5">
        <v>20</v>
      </c>
      <c r="C22" s="1" t="s">
        <v>226</v>
      </c>
      <c r="D22" s="4">
        <f>'D1'!D23*'C5'!D22</f>
        <v>0</v>
      </c>
      <c r="E22" s="4">
        <f>'D1'!E23*'C5'!E22</f>
        <v>0</v>
      </c>
      <c r="F22" s="4">
        <f>'D1'!F23*'C5'!F22</f>
        <v>0</v>
      </c>
      <c r="G22" s="4">
        <f>'D1'!G23*'C5'!G22</f>
        <v>0</v>
      </c>
      <c r="H22" s="4">
        <f>'D1'!H23*'C5'!H22</f>
        <v>0</v>
      </c>
      <c r="I22" s="4">
        <f>'D1'!I23*'C5'!I22</f>
        <v>0</v>
      </c>
      <c r="J22" s="4">
        <f>'D1'!J23*'C5'!J22</f>
        <v>0</v>
      </c>
      <c r="K22" s="4">
        <f>'D1'!K23*'C5'!K22</f>
        <v>0</v>
      </c>
      <c r="L22" s="4">
        <f>'D1'!L23*'C5'!L22</f>
        <v>0</v>
      </c>
      <c r="M22" s="4">
        <f>'D1'!M23*'C5'!M22</f>
        <v>0</v>
      </c>
      <c r="N22" s="4">
        <f>'D1'!N23*'C5'!N22</f>
        <v>843885.8814606743</v>
      </c>
      <c r="O22" s="4">
        <f>'D1'!O23*'C5'!O22</f>
        <v>0</v>
      </c>
      <c r="P22" s="4">
        <f>'D1'!P23*'C5'!P22</f>
        <v>387249.130534874</v>
      </c>
      <c r="Q22" s="4">
        <f>'D1'!Q23*'C5'!Q22</f>
        <v>166279.1124434451</v>
      </c>
      <c r="R22" s="4">
        <f>'D1'!R23*'C5'!R22</f>
        <v>2105.908904067902</v>
      </c>
      <c r="S22" s="4">
        <f>'D1'!S23*'C5'!S22</f>
        <v>0</v>
      </c>
      <c r="T22" s="4">
        <f>'D1'!T23*'C5'!T22</f>
        <v>0</v>
      </c>
      <c r="U22" s="4">
        <f>'D1'!U23*'C5'!U22</f>
        <v>0</v>
      </c>
      <c r="V22" s="4">
        <f>'D1'!V23*'C5'!V22</f>
        <v>0</v>
      </c>
      <c r="W22" s="4">
        <f>'D1'!W23*'C5'!W22</f>
        <v>0</v>
      </c>
      <c r="X22" s="4">
        <f>'D1'!X23*'C5'!X22</f>
        <v>4.8892042796045585</v>
      </c>
      <c r="Y22" s="4">
        <f>'D1'!Y23*'C5'!Y22</f>
        <v>0</v>
      </c>
      <c r="Z22" s="4">
        <f>'D1'!Z23*'C5'!Z22</f>
        <v>4064.606051760001</v>
      </c>
      <c r="AA22" s="4">
        <f>'D1'!AA23*'C5'!AA22</f>
        <v>0</v>
      </c>
      <c r="AB22" s="4">
        <f>'D1'!AB23*'C5'!AB22</f>
        <v>0</v>
      </c>
      <c r="AC22" s="4">
        <f>'D1'!AC23*'C5'!AC22</f>
        <v>0</v>
      </c>
      <c r="AD22" s="4">
        <f>'D1'!AD23*'C5'!AD22</f>
        <v>0</v>
      </c>
      <c r="AE22" s="4">
        <f>'D1'!AE23*'C5'!AE22</f>
        <v>0</v>
      </c>
      <c r="AF22" s="4">
        <f>'D1'!AF23*'C5'!AF22</f>
        <v>0</v>
      </c>
      <c r="AG22" s="4">
        <f>'D1'!AG23*'C5'!AG22</f>
        <v>0</v>
      </c>
      <c r="AH22" s="4">
        <f>'D1'!AH23*'C5'!AH22</f>
        <v>0</v>
      </c>
      <c r="AI22" s="4">
        <f>'D1'!AI23*'C5'!AI22</f>
        <v>0</v>
      </c>
      <c r="AJ22" s="4">
        <f>'D1'!AJ23*'C5'!AJ22</f>
        <v>0</v>
      </c>
      <c r="AK22" s="4">
        <f>A!AK22*'C5'!AK22</f>
        <v>0</v>
      </c>
      <c r="AL22" s="6">
        <f>'D1'!Q23*'C5'!AL22</f>
        <v>68880.86744714365</v>
      </c>
      <c r="AM22" s="6">
        <f>'D1'!R23*'C5'!AM22</f>
        <v>1265.9965489469223</v>
      </c>
      <c r="AN22" s="6">
        <f>'D1'!X23*'C5'!AN22</f>
        <v>0</v>
      </c>
    </row>
    <row r="23" spans="1:40" ht="15">
      <c r="A23" s="5">
        <v>21</v>
      </c>
      <c r="B23" s="5">
        <v>21</v>
      </c>
      <c r="C23" s="1" t="s">
        <v>227</v>
      </c>
      <c r="D23" s="4">
        <f>'D1'!D24*'C5'!D23</f>
        <v>0</v>
      </c>
      <c r="E23" s="4">
        <f>'D1'!E24*'C5'!E23</f>
        <v>0</v>
      </c>
      <c r="F23" s="4">
        <f>'D1'!F24*'C5'!F23</f>
        <v>0</v>
      </c>
      <c r="G23" s="4">
        <f>'D1'!G24*'C5'!G23</f>
        <v>0</v>
      </c>
      <c r="H23" s="4">
        <f>'D1'!H24*'C5'!H23</f>
        <v>0</v>
      </c>
      <c r="I23" s="4">
        <f>'D1'!I24*'C5'!I23</f>
        <v>0</v>
      </c>
      <c r="J23" s="4">
        <f>'D1'!J24*'C5'!J23</f>
        <v>0</v>
      </c>
      <c r="K23" s="4">
        <f>'D1'!K24*'C5'!K23</f>
        <v>0</v>
      </c>
      <c r="L23" s="4">
        <f>'D1'!L24*'C5'!L23</f>
        <v>0</v>
      </c>
      <c r="M23" s="4">
        <f>'D1'!M24*'C5'!M23</f>
        <v>0</v>
      </c>
      <c r="N23" s="4">
        <f>'D1'!N24*'C5'!N23</f>
        <v>5664.424382022472</v>
      </c>
      <c r="O23" s="4">
        <f>'D1'!O24*'C5'!O23</f>
        <v>0</v>
      </c>
      <c r="P23" s="4">
        <f>'D1'!P24*'C5'!P23</f>
        <v>37134.074006528295</v>
      </c>
      <c r="Q23" s="4">
        <f>'D1'!Q24*'C5'!Q23</f>
        <v>32905.072535260544</v>
      </c>
      <c r="R23" s="4">
        <f>'D1'!R24*'C5'!R23</f>
        <v>5928.344480326745</v>
      </c>
      <c r="S23" s="4">
        <f>'D1'!S24*'C5'!S23</f>
        <v>0</v>
      </c>
      <c r="T23" s="4">
        <f>'D1'!T24*'C5'!T23</f>
        <v>0</v>
      </c>
      <c r="U23" s="4">
        <f>'D1'!U24*'C5'!U23</f>
        <v>0</v>
      </c>
      <c r="V23" s="4">
        <f>'D1'!V24*'C5'!V23</f>
        <v>0</v>
      </c>
      <c r="W23" s="4">
        <f>'D1'!W24*'C5'!W23</f>
        <v>0</v>
      </c>
      <c r="X23" s="4">
        <f>'D1'!X24*'C5'!X23</f>
        <v>982.3226265105492</v>
      </c>
      <c r="Y23" s="4">
        <f>'D1'!Y24*'C5'!Y23</f>
        <v>0</v>
      </c>
      <c r="Z23" s="4">
        <f>'D1'!Z24*'C5'!Z23</f>
        <v>930.39697738</v>
      </c>
      <c r="AA23" s="4">
        <f>'D1'!AA24*'C5'!AA23</f>
        <v>0</v>
      </c>
      <c r="AB23" s="4">
        <f>'D1'!AB24*'C5'!AB23</f>
        <v>0</v>
      </c>
      <c r="AC23" s="4">
        <f>'D1'!AC24*'C5'!AC23</f>
        <v>0</v>
      </c>
      <c r="AD23" s="4">
        <f>'D1'!AD24*'C5'!AD23</f>
        <v>0</v>
      </c>
      <c r="AE23" s="4">
        <f>'D1'!AE24*'C5'!AE23</f>
        <v>0</v>
      </c>
      <c r="AF23" s="4">
        <f>'D1'!AF24*'C5'!AF23</f>
        <v>0</v>
      </c>
      <c r="AG23" s="4">
        <f>'D1'!AG24*'C5'!AG23</f>
        <v>0</v>
      </c>
      <c r="AH23" s="4">
        <f>'D1'!AH24*'C5'!AH23</f>
        <v>0</v>
      </c>
      <c r="AI23" s="4">
        <f>'D1'!AI24*'C5'!AI23</f>
        <v>0</v>
      </c>
      <c r="AJ23" s="4">
        <f>'D1'!AJ24*'C5'!AJ23</f>
        <v>0</v>
      </c>
      <c r="AK23" s="4">
        <f>A!AK23*'C5'!AK23</f>
        <v>0</v>
      </c>
      <c r="AL23" s="6">
        <f>'D1'!Q24*'C5'!AL23</f>
        <v>13630.875858871459</v>
      </c>
      <c r="AM23" s="6">
        <f>'D1'!R24*'C5'!AM23</f>
        <v>3563.907080009287</v>
      </c>
      <c r="AN23" s="6">
        <f>'D1'!X24*'C5'!AN23</f>
        <v>0</v>
      </c>
    </row>
    <row r="24" spans="1:40" ht="15">
      <c r="A24" s="5">
        <v>22</v>
      </c>
      <c r="B24" s="5">
        <v>22</v>
      </c>
      <c r="C24" s="1" t="s">
        <v>245</v>
      </c>
      <c r="D24" s="4">
        <f>'D1'!D25*'C5'!D24</f>
        <v>0</v>
      </c>
      <c r="E24" s="4">
        <f>'D1'!E25*'C5'!E24</f>
        <v>0</v>
      </c>
      <c r="F24" s="4">
        <f>'D1'!F25*'C5'!F24</f>
        <v>0</v>
      </c>
      <c r="G24" s="4">
        <f>'D1'!G25*'C5'!G24</f>
        <v>0</v>
      </c>
      <c r="H24" s="4">
        <f>'D1'!H25*'C5'!H24</f>
        <v>0</v>
      </c>
      <c r="I24" s="4">
        <f>'D1'!I25*'C5'!I24</f>
        <v>0</v>
      </c>
      <c r="J24" s="4">
        <f>'D1'!J25*'C5'!J24</f>
        <v>0</v>
      </c>
      <c r="K24" s="4">
        <f>'D1'!K25*'C5'!K24</f>
        <v>0</v>
      </c>
      <c r="L24" s="4">
        <f>'D1'!L25*'C5'!L24</f>
        <v>0</v>
      </c>
      <c r="M24" s="4">
        <f>'D1'!M25*'C5'!M24</f>
        <v>0</v>
      </c>
      <c r="N24" s="4">
        <f>'D1'!N25*'C5'!N24</f>
        <v>78015.97952247193</v>
      </c>
      <c r="O24" s="4">
        <f>'D1'!O25*'C5'!O24</f>
        <v>0</v>
      </c>
      <c r="P24" s="4">
        <f>'D1'!P25*'C5'!P24</f>
        <v>175925.71186194321</v>
      </c>
      <c r="Q24" s="4">
        <f>'D1'!Q25*'C5'!Q24</f>
        <v>191758.1508084621</v>
      </c>
      <c r="R24" s="4">
        <f>'D1'!R25*'C5'!R24</f>
        <v>0</v>
      </c>
      <c r="S24" s="4">
        <f>'D1'!S25*'C5'!S24</f>
        <v>0</v>
      </c>
      <c r="T24" s="4">
        <f>'D1'!T25*'C5'!T24</f>
        <v>0</v>
      </c>
      <c r="U24" s="4">
        <f>'D1'!U25*'C5'!U24</f>
        <v>0</v>
      </c>
      <c r="V24" s="4">
        <f>'D1'!V25*'C5'!V24</f>
        <v>0</v>
      </c>
      <c r="W24" s="4">
        <f>'D1'!W25*'C5'!W24</f>
        <v>0</v>
      </c>
      <c r="X24" s="4">
        <f>'D1'!X25*'C5'!X24</f>
        <v>205.75401343335852</v>
      </c>
      <c r="Y24" s="4">
        <f>'D1'!Y25*'C5'!Y24</f>
        <v>0</v>
      </c>
      <c r="Z24" s="4">
        <f>'D1'!Z25*'C5'!Z24</f>
        <v>1069.7010449000002</v>
      </c>
      <c r="AA24" s="4">
        <f>'D1'!AA25*'C5'!AA24</f>
        <v>0</v>
      </c>
      <c r="AB24" s="4">
        <f>'D1'!AB25*'C5'!AB24</f>
        <v>0</v>
      </c>
      <c r="AC24" s="4">
        <f>'D1'!AC25*'C5'!AC24</f>
        <v>0</v>
      </c>
      <c r="AD24" s="4">
        <f>'D1'!AD25*'C5'!AD24</f>
        <v>0</v>
      </c>
      <c r="AE24" s="4">
        <f>'D1'!AE25*'C5'!AE24</f>
        <v>0</v>
      </c>
      <c r="AF24" s="4">
        <f>'D1'!AF25*'C5'!AF24</f>
        <v>0</v>
      </c>
      <c r="AG24" s="4">
        <f>'D1'!AG25*'C5'!AG24</f>
        <v>0</v>
      </c>
      <c r="AH24" s="4">
        <f>'D1'!AH25*'C5'!AH24</f>
        <v>0</v>
      </c>
      <c r="AI24" s="4">
        <f>'D1'!AI25*'C5'!AI24</f>
        <v>0</v>
      </c>
      <c r="AJ24" s="4">
        <f>'D1'!AJ25*'C5'!AJ24</f>
        <v>0</v>
      </c>
      <c r="AK24" s="4">
        <f>A!AK24*'C5'!AK24</f>
        <v>0</v>
      </c>
      <c r="AL24" s="6">
        <f>'D1'!Q25*'C5'!AL24</f>
        <v>79435.52003406038</v>
      </c>
      <c r="AM24" s="6">
        <f>'D1'!R25*'C5'!AM24</f>
        <v>0</v>
      </c>
      <c r="AN24" s="6">
        <f>'D1'!X25*'C5'!AN24</f>
        <v>0</v>
      </c>
    </row>
    <row r="25" spans="1:40" ht="15">
      <c r="A25" s="5">
        <v>23</v>
      </c>
      <c r="B25" s="5">
        <v>23</v>
      </c>
      <c r="C25" s="1" t="s">
        <v>246</v>
      </c>
      <c r="D25" s="4">
        <f>'D1'!D26*'C5'!D25</f>
        <v>0</v>
      </c>
      <c r="E25" s="4">
        <f>'D1'!E26*'C5'!E25</f>
        <v>1771.1519459837618</v>
      </c>
      <c r="F25" s="4">
        <f>'D1'!F26*'C5'!F25</f>
        <v>0</v>
      </c>
      <c r="G25" s="4">
        <f>'D1'!G26*'C5'!G25</f>
        <v>0</v>
      </c>
      <c r="H25" s="4">
        <f>'D1'!H26*'C5'!H25</f>
        <v>0</v>
      </c>
      <c r="I25" s="4">
        <f>'D1'!I26*'C5'!I25</f>
        <v>0</v>
      </c>
      <c r="J25" s="4">
        <f>'D1'!J26*'C5'!J25</f>
        <v>0</v>
      </c>
      <c r="K25" s="4">
        <f>'D1'!K26*'C5'!K25</f>
        <v>0</v>
      </c>
      <c r="L25" s="4">
        <f>'D1'!L26*'C5'!L25</f>
        <v>0</v>
      </c>
      <c r="M25" s="4">
        <f>'D1'!M26*'C5'!M25</f>
        <v>0</v>
      </c>
      <c r="N25" s="4">
        <f>'D1'!N26*'C5'!N25</f>
        <v>7619167.570298696</v>
      </c>
      <c r="O25" s="4">
        <f>'D1'!O26*'C5'!O25</f>
        <v>51702195.94511303</v>
      </c>
      <c r="P25" s="4">
        <f>'D1'!P26*'C5'!P25</f>
        <v>66303.11546356563</v>
      </c>
      <c r="Q25" s="4">
        <f>'D1'!Q26*'C5'!Q25</f>
        <v>49066115.161944136</v>
      </c>
      <c r="R25" s="4">
        <f>'D1'!R26*'C5'!R25</f>
        <v>3870311.7673583804</v>
      </c>
      <c r="S25" s="4">
        <f>'D1'!S26*'C5'!S25</f>
        <v>5740470.818590342</v>
      </c>
      <c r="T25" s="4">
        <f>'D1'!T26*'C5'!T25</f>
        <v>0</v>
      </c>
      <c r="U25" s="4">
        <f>'D1'!U26*'C5'!U25</f>
        <v>0</v>
      </c>
      <c r="V25" s="4">
        <f>'D1'!V26*'C5'!V25</f>
        <v>0</v>
      </c>
      <c r="W25" s="4">
        <f>'D1'!W26*'C5'!W25</f>
        <v>0</v>
      </c>
      <c r="X25" s="4">
        <f>'D1'!X26*'C5'!X25</f>
        <v>475647.9354856947</v>
      </c>
      <c r="Y25" s="4">
        <f>'D1'!Y26*'C5'!Y25</f>
        <v>0</v>
      </c>
      <c r="Z25" s="4">
        <f>'D1'!Z26*'C5'!Z25</f>
        <v>19661.16904699757</v>
      </c>
      <c r="AA25" s="4">
        <f>'D1'!AA26*'C5'!AA25</f>
        <v>0</v>
      </c>
      <c r="AB25" s="4">
        <f>'D1'!AB26*'C5'!AB25</f>
        <v>0</v>
      </c>
      <c r="AC25" s="4">
        <f>'D1'!AC26*'C5'!AC25</f>
        <v>0</v>
      </c>
      <c r="AD25" s="4">
        <f>'D1'!AD26*'C5'!AD25</f>
        <v>0</v>
      </c>
      <c r="AE25" s="4">
        <f>'D1'!AE26*'C5'!AE25</f>
        <v>0</v>
      </c>
      <c r="AF25" s="4">
        <f>'D1'!AF26*'C5'!AF25</f>
        <v>0</v>
      </c>
      <c r="AG25" s="4">
        <f>'D1'!AG26*'C5'!AG25</f>
        <v>0</v>
      </c>
      <c r="AH25" s="4">
        <f>'D1'!AH26*'C5'!AH25</f>
        <v>0</v>
      </c>
      <c r="AI25" s="4">
        <f>'D1'!AI26*'C5'!AI25</f>
        <v>0</v>
      </c>
      <c r="AJ25" s="4">
        <f>'D1'!AJ26*'C5'!AJ25</f>
        <v>0</v>
      </c>
      <c r="AK25" s="4">
        <f>A!AK25*'C5'!AK25</f>
        <v>0</v>
      </c>
      <c r="AL25" s="6">
        <f>'D1'!Q26*'C5'!AL25</f>
        <v>19578910.449995145</v>
      </c>
      <c r="AM25" s="6">
        <f>'D1'!R26*'C5'!AM25</f>
        <v>3859467.263450118</v>
      </c>
      <c r="AN25" s="6">
        <f>'D1'!X26*'C5'!AN25</f>
        <v>405579.3826032039</v>
      </c>
    </row>
    <row r="26" spans="1:40" ht="15">
      <c r="A26" s="5">
        <v>24</v>
      </c>
      <c r="B26" s="5">
        <v>24</v>
      </c>
      <c r="C26" s="1" t="s">
        <v>247</v>
      </c>
      <c r="D26" s="4">
        <f>'D1'!D27*'C5'!D26</f>
        <v>0</v>
      </c>
      <c r="E26" s="4">
        <f>'D1'!E27*'C5'!E26</f>
        <v>0</v>
      </c>
      <c r="F26" s="4">
        <f>'D1'!F27*'C5'!F26</f>
        <v>0</v>
      </c>
      <c r="G26" s="4">
        <f>'D1'!G27*'C5'!G26</f>
        <v>0</v>
      </c>
      <c r="H26" s="4">
        <f>'D1'!H27*'C5'!H26</f>
        <v>0</v>
      </c>
      <c r="I26" s="4">
        <f>'D1'!I27*'C5'!I26</f>
        <v>0</v>
      </c>
      <c r="J26" s="4">
        <f>'D1'!J27*'C5'!J26</f>
        <v>0</v>
      </c>
      <c r="K26" s="4">
        <f>'D1'!K27*'C5'!K26</f>
        <v>0</v>
      </c>
      <c r="L26" s="4">
        <f>'D1'!L27*'C5'!L26</f>
        <v>0</v>
      </c>
      <c r="M26" s="4">
        <f>'D1'!M27*'C5'!M26</f>
        <v>0</v>
      </c>
      <c r="N26" s="4">
        <f>'D1'!N27*'C5'!N26</f>
        <v>108779.18231037</v>
      </c>
      <c r="O26" s="4">
        <f>'D1'!O27*'C5'!O26</f>
        <v>0</v>
      </c>
      <c r="P26" s="4">
        <f>'D1'!P27*'C5'!P26</f>
        <v>7195.10587170706</v>
      </c>
      <c r="Q26" s="4">
        <f>'D1'!Q27*'C5'!Q26</f>
        <v>0</v>
      </c>
      <c r="R26" s="4">
        <f>'D1'!R27*'C5'!R26</f>
        <v>62149.29802988187</v>
      </c>
      <c r="S26" s="4">
        <f>'D1'!S27*'C5'!S26</f>
        <v>0</v>
      </c>
      <c r="T26" s="4">
        <f>'D1'!T27*'C5'!T26</f>
        <v>0</v>
      </c>
      <c r="U26" s="4">
        <f>'D1'!U27*'C5'!U26</f>
        <v>0</v>
      </c>
      <c r="V26" s="4">
        <f>'D1'!V27*'C5'!V26</f>
        <v>0</v>
      </c>
      <c r="W26" s="4">
        <f>'D1'!W27*'C5'!W26</f>
        <v>0</v>
      </c>
      <c r="X26" s="4">
        <f>'D1'!X27*'C5'!X26</f>
        <v>22361.34711482774</v>
      </c>
      <c r="Y26" s="4">
        <f>'D1'!Y27*'C5'!Y26</f>
        <v>0</v>
      </c>
      <c r="Z26" s="4">
        <f>'D1'!Z27*'C5'!Z26</f>
        <v>4193.41399002</v>
      </c>
      <c r="AA26" s="4">
        <f>'D1'!AA27*'C5'!AA26</f>
        <v>0</v>
      </c>
      <c r="AB26" s="4">
        <f>'D1'!AB27*'C5'!AB26</f>
        <v>0</v>
      </c>
      <c r="AC26" s="4">
        <f>'D1'!AC27*'C5'!AC26</f>
        <v>0</v>
      </c>
      <c r="AD26" s="4">
        <f>'D1'!AD27*'C5'!AD26</f>
        <v>0</v>
      </c>
      <c r="AE26" s="4">
        <f>'D1'!AE27*'C5'!AE26</f>
        <v>0</v>
      </c>
      <c r="AF26" s="4">
        <f>'D1'!AF27*'C5'!AF26</f>
        <v>0</v>
      </c>
      <c r="AG26" s="4">
        <f>'D1'!AG27*'C5'!AG26</f>
        <v>0</v>
      </c>
      <c r="AH26" s="4">
        <f>'D1'!AH27*'C5'!AH26</f>
        <v>0</v>
      </c>
      <c r="AI26" s="4">
        <f>'D1'!AI27*'C5'!AI26</f>
        <v>0</v>
      </c>
      <c r="AJ26" s="4">
        <f>'D1'!AJ27*'C5'!AJ26</f>
        <v>0</v>
      </c>
      <c r="AK26" s="4">
        <f>A!AK26*'C5'!AK26</f>
        <v>0</v>
      </c>
      <c r="AL26" s="6">
        <f>'D1'!Q27*'C5'!AL26</f>
        <v>0</v>
      </c>
      <c r="AM26" s="6">
        <f>'D1'!R27*'C5'!AM26</f>
        <v>37361.91849197256</v>
      </c>
      <c r="AN26" s="6">
        <f>'D1'!X27*'C5'!AN26</f>
        <v>0</v>
      </c>
    </row>
    <row r="27" spans="1:40" ht="15">
      <c r="A27" s="5">
        <v>25</v>
      </c>
      <c r="B27" s="5">
        <v>25</v>
      </c>
      <c r="C27" s="1" t="s">
        <v>228</v>
      </c>
      <c r="D27" s="4">
        <f>'D1'!D28*'C5'!D27</f>
        <v>0</v>
      </c>
      <c r="E27" s="4">
        <f>'D1'!E28*'C5'!E27</f>
        <v>1000.812186</v>
      </c>
      <c r="F27" s="4">
        <f>'D1'!F28*'C5'!F27</f>
        <v>0</v>
      </c>
      <c r="G27" s="4">
        <f>'D1'!G28*'C5'!G27</f>
        <v>0</v>
      </c>
      <c r="H27" s="4">
        <f>'D1'!H28*'C5'!H27</f>
        <v>0</v>
      </c>
      <c r="I27" s="4">
        <f>'D1'!I28*'C5'!I27</f>
        <v>0</v>
      </c>
      <c r="J27" s="4">
        <f>'D1'!J28*'C5'!J27</f>
        <v>0</v>
      </c>
      <c r="K27" s="4">
        <f>'D1'!K28*'C5'!K27</f>
        <v>0</v>
      </c>
      <c r="L27" s="4">
        <f>'D1'!L28*'C5'!L27</f>
        <v>0</v>
      </c>
      <c r="M27" s="4">
        <f>'D1'!M28*'C5'!M27</f>
        <v>0</v>
      </c>
      <c r="N27" s="4">
        <f>'D1'!N28*'C5'!N27</f>
        <v>398879.5919101124</v>
      </c>
      <c r="O27" s="4">
        <f>'D1'!O28*'C5'!O27</f>
        <v>0</v>
      </c>
      <c r="P27" s="4">
        <f>'D1'!P28*'C5'!P27</f>
        <v>119383.46512456136</v>
      </c>
      <c r="Q27" s="4">
        <f>'D1'!Q28*'C5'!Q27</f>
        <v>628697.0271192072</v>
      </c>
      <c r="R27" s="4">
        <f>'D1'!R28*'C5'!R27</f>
        <v>90768.89207283857</v>
      </c>
      <c r="S27" s="4">
        <f>'D1'!S28*'C5'!S27</f>
        <v>244193.1200990478</v>
      </c>
      <c r="T27" s="4">
        <f>'D1'!T28*'C5'!T27</f>
        <v>0</v>
      </c>
      <c r="U27" s="4">
        <f>'D1'!U28*'C5'!U27</f>
        <v>0</v>
      </c>
      <c r="V27" s="4">
        <f>'D1'!V28*'C5'!V27</f>
        <v>0</v>
      </c>
      <c r="W27" s="4">
        <f>'D1'!W28*'C5'!W27</f>
        <v>0</v>
      </c>
      <c r="X27" s="4">
        <f>'D1'!X28*'C5'!X27</f>
        <v>1305.8249763443841</v>
      </c>
      <c r="Y27" s="4">
        <f>'D1'!Y28*'C5'!Y27</f>
        <v>0</v>
      </c>
      <c r="Z27" s="4">
        <f>'D1'!Z28*'C5'!Z27</f>
        <v>1164.4200035400002</v>
      </c>
      <c r="AA27" s="4">
        <f>'D1'!AA28*'C5'!AA27</f>
        <v>0</v>
      </c>
      <c r="AB27" s="4">
        <f>'D1'!AB28*'C5'!AB27</f>
        <v>0</v>
      </c>
      <c r="AC27" s="4">
        <f>'D1'!AC28*'C5'!AC27</f>
        <v>0</v>
      </c>
      <c r="AD27" s="4">
        <f>'D1'!AD28*'C5'!AD27</f>
        <v>0</v>
      </c>
      <c r="AE27" s="4">
        <f>'D1'!AE28*'C5'!AE27</f>
        <v>0</v>
      </c>
      <c r="AF27" s="4">
        <f>'D1'!AF28*'C5'!AF27</f>
        <v>0</v>
      </c>
      <c r="AG27" s="4">
        <f>'D1'!AG28*'C5'!AG27</f>
        <v>0</v>
      </c>
      <c r="AH27" s="4">
        <f>'D1'!AH28*'C5'!AH27</f>
        <v>0</v>
      </c>
      <c r="AI27" s="4">
        <f>'D1'!AI28*'C5'!AI27</f>
        <v>0</v>
      </c>
      <c r="AJ27" s="4">
        <f>'D1'!AJ28*'C5'!AJ27</f>
        <v>0</v>
      </c>
      <c r="AK27" s="4">
        <f>A!AK27*'C5'!AK27</f>
        <v>0</v>
      </c>
      <c r="AL27" s="6">
        <f>'D1'!Q28*'C5'!AL27</f>
        <v>260436.77977978362</v>
      </c>
      <c r="AM27" s="6">
        <f>'D1'!R28*'C5'!AM27</f>
        <v>54566.98715408636</v>
      </c>
      <c r="AN27" s="6">
        <f>'D1'!X28*'C5'!AN27</f>
        <v>0</v>
      </c>
    </row>
    <row r="28" spans="1:40" ht="15">
      <c r="A28" s="5">
        <v>26</v>
      </c>
      <c r="B28" s="5">
        <v>26</v>
      </c>
      <c r="C28" s="1" t="s">
        <v>248</v>
      </c>
      <c r="D28" s="4">
        <f>'D1'!D29*'C5'!D28</f>
        <v>0</v>
      </c>
      <c r="E28" s="4">
        <f>'D1'!E29*'C5'!E28</f>
        <v>551899.9264660199</v>
      </c>
      <c r="F28" s="4">
        <f>'D1'!F29*'C5'!F28</f>
        <v>0</v>
      </c>
      <c r="G28" s="4">
        <f>'D1'!G29*'C5'!G28</f>
        <v>0</v>
      </c>
      <c r="H28" s="4">
        <f>'D1'!H29*'C5'!H28</f>
        <v>0</v>
      </c>
      <c r="I28" s="4">
        <f>'D1'!I29*'C5'!I28</f>
        <v>0</v>
      </c>
      <c r="J28" s="4">
        <f>'D1'!J29*'C5'!J28</f>
        <v>0</v>
      </c>
      <c r="K28" s="4">
        <f>'D1'!K29*'C5'!K28</f>
        <v>0</v>
      </c>
      <c r="L28" s="4">
        <f>'D1'!L29*'C5'!L28</f>
        <v>0</v>
      </c>
      <c r="M28" s="4">
        <f>'D1'!M29*'C5'!M28</f>
        <v>0</v>
      </c>
      <c r="N28" s="4">
        <f>'D1'!N29*'C5'!N28</f>
        <v>377001.51951520005</v>
      </c>
      <c r="O28" s="4">
        <f>'D1'!O29*'C5'!O28</f>
        <v>0</v>
      </c>
      <c r="P28" s="4">
        <f>'D1'!P29*'C5'!P28</f>
        <v>53935.99570434408</v>
      </c>
      <c r="Q28" s="4">
        <f>'D1'!Q29*'C5'!Q28</f>
        <v>1918452.0833951451</v>
      </c>
      <c r="R28" s="4">
        <f>'D1'!R29*'C5'!R28</f>
        <v>94598.4663233485</v>
      </c>
      <c r="S28" s="4">
        <f>'D1'!S29*'C5'!S28</f>
        <v>0</v>
      </c>
      <c r="T28" s="4">
        <f>'D1'!T29*'C5'!T28</f>
        <v>0</v>
      </c>
      <c r="U28" s="4">
        <f>'D1'!U29*'C5'!U28</f>
        <v>0</v>
      </c>
      <c r="V28" s="4">
        <f>'D1'!V29*'C5'!V28</f>
        <v>0</v>
      </c>
      <c r="W28" s="4">
        <f>'D1'!W29*'C5'!W28</f>
        <v>0</v>
      </c>
      <c r="X28" s="4">
        <f>'D1'!X29*'C5'!X28</f>
        <v>13852.78167520758</v>
      </c>
      <c r="Y28" s="4">
        <f>'D1'!Y29*'C5'!Y28</f>
        <v>0</v>
      </c>
      <c r="Z28" s="4">
        <f>'D1'!Z29*'C5'!Z28</f>
        <v>40402.153121760006</v>
      </c>
      <c r="AA28" s="4">
        <f>'D1'!AA29*'C5'!AA28</f>
        <v>0</v>
      </c>
      <c r="AB28" s="4">
        <f>'D1'!AB29*'C5'!AB28</f>
        <v>0</v>
      </c>
      <c r="AC28" s="4">
        <f>'D1'!AC29*'C5'!AC28</f>
        <v>0</v>
      </c>
      <c r="AD28" s="4">
        <f>'D1'!AD29*'C5'!AD28</f>
        <v>0</v>
      </c>
      <c r="AE28" s="4">
        <f>'D1'!AE29*'C5'!AE28</f>
        <v>0</v>
      </c>
      <c r="AF28" s="4">
        <f>'D1'!AF29*'C5'!AF28</f>
        <v>0</v>
      </c>
      <c r="AG28" s="4">
        <f>'D1'!AG29*'C5'!AG28</f>
        <v>0</v>
      </c>
      <c r="AH28" s="4">
        <f>'D1'!AH29*'C5'!AH28</f>
        <v>0</v>
      </c>
      <c r="AI28" s="4">
        <f>'D1'!AI29*'C5'!AI28</f>
        <v>0</v>
      </c>
      <c r="AJ28" s="4">
        <f>'D1'!AJ29*'C5'!AJ28</f>
        <v>0</v>
      </c>
      <c r="AK28" s="4">
        <f>A!AK28*'C5'!AK28</f>
        <v>0</v>
      </c>
      <c r="AL28" s="6">
        <f>'D1'!Q29*'C5'!AL28</f>
        <v>290021.3070954001</v>
      </c>
      <c r="AM28" s="6">
        <f>'D1'!R29*'C5'!AM28</f>
        <v>56869.189198873966</v>
      </c>
      <c r="AN28" s="6">
        <f>'D1'!X29*'C5'!AN28</f>
        <v>0</v>
      </c>
    </row>
    <row r="29" spans="1:40" ht="15">
      <c r="A29" s="5">
        <v>27</v>
      </c>
      <c r="B29" s="5">
        <v>27</v>
      </c>
      <c r="C29" s="1" t="s">
        <v>249</v>
      </c>
      <c r="D29" s="4">
        <f>'D1'!D30*'C5'!D29</f>
        <v>0</v>
      </c>
      <c r="E29" s="4">
        <f>'D1'!E30*'C5'!E29</f>
        <v>13906.223468279999</v>
      </c>
      <c r="F29" s="4">
        <f>'D1'!F30*'C5'!F29</f>
        <v>0</v>
      </c>
      <c r="G29" s="4">
        <f>'D1'!G30*'C5'!G29</f>
        <v>0</v>
      </c>
      <c r="H29" s="4">
        <f>'D1'!H30*'C5'!H29</f>
        <v>0</v>
      </c>
      <c r="I29" s="4">
        <f>'D1'!I30*'C5'!I29</f>
        <v>0</v>
      </c>
      <c r="J29" s="4">
        <f>'D1'!J30*'C5'!J29</f>
        <v>0</v>
      </c>
      <c r="K29" s="4">
        <f>'D1'!K30*'C5'!K29</f>
        <v>0</v>
      </c>
      <c r="L29" s="4">
        <f>'D1'!L30*'C5'!L29</f>
        <v>0</v>
      </c>
      <c r="M29" s="4">
        <f>'D1'!M30*'C5'!M29</f>
        <v>0</v>
      </c>
      <c r="N29" s="4">
        <f>'D1'!N30*'C5'!N29</f>
        <v>878441.6589728</v>
      </c>
      <c r="O29" s="4">
        <f>'D1'!O30*'C5'!O29</f>
        <v>0</v>
      </c>
      <c r="P29" s="4">
        <f>'D1'!P30*'C5'!P29</f>
        <v>134421.63182326578</v>
      </c>
      <c r="Q29" s="4">
        <f>'D1'!Q30*'C5'!Q29</f>
        <v>791340.1915590944</v>
      </c>
      <c r="R29" s="4">
        <f>'D1'!R30*'C5'!R29</f>
        <v>6823.274643257293</v>
      </c>
      <c r="S29" s="4">
        <f>'D1'!S30*'C5'!S29</f>
        <v>0</v>
      </c>
      <c r="T29" s="4">
        <f>'D1'!T30*'C5'!T29</f>
        <v>0</v>
      </c>
      <c r="U29" s="4">
        <f>'D1'!U30*'C5'!U29</f>
        <v>0</v>
      </c>
      <c r="V29" s="4">
        <f>'D1'!V30*'C5'!V29</f>
        <v>0</v>
      </c>
      <c r="W29" s="4">
        <f>'D1'!W30*'C5'!W29</f>
        <v>0</v>
      </c>
      <c r="X29" s="4">
        <f>'D1'!X30*'C5'!X29</f>
        <v>46727.62827779264</v>
      </c>
      <c r="Y29" s="4">
        <f>'D1'!Y30*'C5'!Y29</f>
        <v>0</v>
      </c>
      <c r="Z29" s="4">
        <f>'D1'!Z30*'C5'!Z29</f>
        <v>61619.77313013999</v>
      </c>
      <c r="AA29" s="4">
        <f>'D1'!AA30*'C5'!AA29</f>
        <v>0</v>
      </c>
      <c r="AB29" s="4">
        <f>'D1'!AB30*'C5'!AB29</f>
        <v>0</v>
      </c>
      <c r="AC29" s="4">
        <f>'D1'!AC30*'C5'!AC29</f>
        <v>0</v>
      </c>
      <c r="AD29" s="4">
        <f>'D1'!AD30*'C5'!AD29</f>
        <v>0</v>
      </c>
      <c r="AE29" s="4">
        <f>'D1'!AE30*'C5'!AE29</f>
        <v>0</v>
      </c>
      <c r="AF29" s="4">
        <f>'D1'!AF30*'C5'!AF29</f>
        <v>0</v>
      </c>
      <c r="AG29" s="4">
        <f>'D1'!AG30*'C5'!AG29</f>
        <v>0</v>
      </c>
      <c r="AH29" s="4">
        <f>'D1'!AH30*'C5'!AH29</f>
        <v>0</v>
      </c>
      <c r="AI29" s="4">
        <f>'D1'!AI30*'C5'!AI29</f>
        <v>0</v>
      </c>
      <c r="AJ29" s="4">
        <f>'D1'!AJ30*'C5'!AJ29</f>
        <v>0</v>
      </c>
      <c r="AK29" s="4">
        <f>A!AK29*'C5'!AK29</f>
        <v>0</v>
      </c>
      <c r="AL29" s="6">
        <f>'D1'!Q30*'C5'!AL29</f>
        <v>327811.46133985167</v>
      </c>
      <c r="AM29" s="6">
        <f>'D1'!R30*'C5'!AM29</f>
        <v>4101.906846110305</v>
      </c>
      <c r="AN29" s="6">
        <f>'D1'!X30*'C5'!AN29</f>
        <v>0</v>
      </c>
    </row>
    <row r="30" spans="1:40" ht="15">
      <c r="A30" s="5">
        <v>28</v>
      </c>
      <c r="B30" s="5">
        <v>28</v>
      </c>
      <c r="C30" s="1" t="s">
        <v>222</v>
      </c>
      <c r="D30" s="4">
        <f>'D1'!D31*'C5'!D30</f>
        <v>0</v>
      </c>
      <c r="E30" s="4">
        <f>'D1'!E31*'C5'!E30</f>
        <v>0</v>
      </c>
      <c r="F30" s="4">
        <f>'D1'!F31*'C5'!F30</f>
        <v>0</v>
      </c>
      <c r="G30" s="4">
        <f>'D1'!G31*'C5'!G30</f>
        <v>0</v>
      </c>
      <c r="H30" s="4">
        <f>'D1'!H31*'C5'!H30</f>
        <v>0</v>
      </c>
      <c r="I30" s="4">
        <f>'D1'!I31*'C5'!I30</f>
        <v>0</v>
      </c>
      <c r="J30" s="4">
        <f>'D1'!J31*'C5'!J30</f>
        <v>0</v>
      </c>
      <c r="K30" s="4">
        <f>'D1'!K31*'C5'!K30</f>
        <v>0</v>
      </c>
      <c r="L30" s="4">
        <f>'D1'!L31*'C5'!L30</f>
        <v>0</v>
      </c>
      <c r="M30" s="4">
        <f>'D1'!M31*'C5'!M30</f>
        <v>0</v>
      </c>
      <c r="N30" s="4">
        <f>'D1'!N31*'C5'!N30</f>
        <v>28473.519578651685</v>
      </c>
      <c r="O30" s="4">
        <f>'D1'!O31*'C5'!O30</f>
        <v>0</v>
      </c>
      <c r="P30" s="4">
        <f>'D1'!P31*'C5'!P30</f>
        <v>65707.76227596936</v>
      </c>
      <c r="Q30" s="4">
        <f>'D1'!Q31*'C5'!Q30</f>
        <v>76315.5172108057</v>
      </c>
      <c r="R30" s="4">
        <f>'D1'!R31*'C5'!R30</f>
        <v>0</v>
      </c>
      <c r="S30" s="4">
        <f>'D1'!S31*'C5'!S30</f>
        <v>0</v>
      </c>
      <c r="T30" s="4">
        <f>'D1'!T31*'C5'!T30</f>
        <v>0</v>
      </c>
      <c r="U30" s="4">
        <f>'D1'!U31*'C5'!U30</f>
        <v>0</v>
      </c>
      <c r="V30" s="4">
        <f>'D1'!V31*'C5'!V30</f>
        <v>0</v>
      </c>
      <c r="W30" s="4">
        <f>'D1'!W31*'C5'!W30</f>
        <v>0</v>
      </c>
      <c r="X30" s="4">
        <f>'D1'!X31*'C5'!X30</f>
        <v>178.4559562055664</v>
      </c>
      <c r="Y30" s="4">
        <f>'D1'!Y31*'C5'!Y30</f>
        <v>0</v>
      </c>
      <c r="Z30" s="4">
        <f>'D1'!Z31*'C5'!Z30</f>
        <v>328.35162112</v>
      </c>
      <c r="AA30" s="4">
        <f>'D1'!AA31*'C5'!AA30</f>
        <v>0</v>
      </c>
      <c r="AB30" s="4">
        <f>'D1'!AB31*'C5'!AB30</f>
        <v>0</v>
      </c>
      <c r="AC30" s="4">
        <f>'D1'!AC31*'C5'!AC30</f>
        <v>0</v>
      </c>
      <c r="AD30" s="4">
        <f>'D1'!AD31*'C5'!AD30</f>
        <v>0</v>
      </c>
      <c r="AE30" s="4">
        <f>'D1'!AE31*'C5'!AE30</f>
        <v>0</v>
      </c>
      <c r="AF30" s="4">
        <f>'D1'!AF31*'C5'!AF30</f>
        <v>0</v>
      </c>
      <c r="AG30" s="4">
        <f>'D1'!AG31*'C5'!AG30</f>
        <v>0</v>
      </c>
      <c r="AH30" s="4">
        <f>'D1'!AH31*'C5'!AH30</f>
        <v>0</v>
      </c>
      <c r="AI30" s="4">
        <f>'D1'!AI31*'C5'!AI30</f>
        <v>0</v>
      </c>
      <c r="AJ30" s="4">
        <f>'D1'!AJ31*'C5'!AJ30</f>
        <v>0</v>
      </c>
      <c r="AK30" s="4">
        <f>A!AK30*'C5'!AK30</f>
        <v>0</v>
      </c>
      <c r="AL30" s="6">
        <f>'D1'!Q31*'C5'!AL30</f>
        <v>31613.586023594038</v>
      </c>
      <c r="AM30" s="6">
        <f>'D1'!R31*'C5'!AM30</f>
        <v>0</v>
      </c>
      <c r="AN30" s="6">
        <f>'D1'!X31*'C5'!AN30</f>
        <v>0</v>
      </c>
    </row>
    <row r="31" spans="1:40" ht="15">
      <c r="A31" s="5">
        <v>29</v>
      </c>
      <c r="B31" s="5">
        <v>29</v>
      </c>
      <c r="C31" s="1" t="s">
        <v>250</v>
      </c>
      <c r="D31" s="4">
        <f>'D1'!D32*'C5'!D31</f>
        <v>0</v>
      </c>
      <c r="E31" s="4">
        <f>'D1'!E32*'C5'!E31</f>
        <v>3137.8177413000003</v>
      </c>
      <c r="F31" s="4">
        <f>'D1'!F32*'C5'!F31</f>
        <v>88.66826594999999</v>
      </c>
      <c r="G31" s="4">
        <f>'D1'!G32*'C5'!G31</f>
        <v>0</v>
      </c>
      <c r="H31" s="4">
        <f>'D1'!H32*'C5'!H31</f>
        <v>0</v>
      </c>
      <c r="I31" s="4">
        <f>'D1'!I32*'C5'!I31</f>
        <v>0</v>
      </c>
      <c r="J31" s="4">
        <f>'D1'!J32*'C5'!J31</f>
        <v>0</v>
      </c>
      <c r="K31" s="4">
        <f>'D1'!K32*'C5'!K31</f>
        <v>0</v>
      </c>
      <c r="L31" s="4">
        <f>'D1'!L32*'C5'!L31</f>
        <v>0</v>
      </c>
      <c r="M31" s="4">
        <f>'D1'!M32*'C5'!M31</f>
        <v>0</v>
      </c>
      <c r="N31" s="4">
        <f>'D1'!N32*'C5'!N31</f>
        <v>120131.14520678869</v>
      </c>
      <c r="O31" s="4">
        <f>'D1'!O32*'C5'!O31</f>
        <v>0</v>
      </c>
      <c r="P31" s="4">
        <f>'D1'!P32*'C5'!P31</f>
        <v>294055.7355275949</v>
      </c>
      <c r="Q31" s="4">
        <f>'D1'!Q32*'C5'!Q31</f>
        <v>426741.780496716</v>
      </c>
      <c r="R31" s="4">
        <f>'D1'!R32*'C5'!R31</f>
        <v>82767.73617815346</v>
      </c>
      <c r="S31" s="4">
        <f>'D1'!S32*'C5'!S31</f>
        <v>0</v>
      </c>
      <c r="T31" s="4">
        <f>'D1'!T32*'C5'!T31</f>
        <v>0</v>
      </c>
      <c r="U31" s="4">
        <f>'D1'!U32*'C5'!U31</f>
        <v>0</v>
      </c>
      <c r="V31" s="4">
        <f>'D1'!V32*'C5'!V31</f>
        <v>0</v>
      </c>
      <c r="W31" s="4">
        <f>'D1'!W32*'C5'!W31</f>
        <v>0</v>
      </c>
      <c r="X31" s="4">
        <f>'D1'!X32*'C5'!X31</f>
        <v>29031.041724524523</v>
      </c>
      <c r="Y31" s="4">
        <f>'D1'!Y32*'C5'!Y31</f>
        <v>0</v>
      </c>
      <c r="Z31" s="4">
        <f>'D1'!Z32*'C5'!Z31</f>
        <v>8164.863818773067</v>
      </c>
      <c r="AA31" s="4">
        <f>'D1'!AA32*'C5'!AA31</f>
        <v>0</v>
      </c>
      <c r="AB31" s="4">
        <f>'D1'!AB32*'C5'!AB31</f>
        <v>0</v>
      </c>
      <c r="AC31" s="4">
        <f>'D1'!AC32*'C5'!AC31</f>
        <v>0</v>
      </c>
      <c r="AD31" s="4">
        <f>'D1'!AD32*'C5'!AD31</f>
        <v>0</v>
      </c>
      <c r="AE31" s="4">
        <f>'D1'!AE32*'C5'!AE31</f>
        <v>0</v>
      </c>
      <c r="AF31" s="4">
        <f>'D1'!AF32*'C5'!AF31</f>
        <v>0</v>
      </c>
      <c r="AG31" s="4">
        <f>'D1'!AG32*'C5'!AG31</f>
        <v>0</v>
      </c>
      <c r="AH31" s="4">
        <f>'D1'!AH32*'C5'!AH31</f>
        <v>0</v>
      </c>
      <c r="AI31" s="4">
        <f>'D1'!AI32*'C5'!AI31</f>
        <v>0</v>
      </c>
      <c r="AJ31" s="4">
        <f>'D1'!AJ32*'C5'!AJ31</f>
        <v>0</v>
      </c>
      <c r="AK31" s="4">
        <f>A!AK31*'C5'!AK31</f>
        <v>0</v>
      </c>
      <c r="AL31" s="6">
        <f>'D1'!Q32*'C5'!AL31</f>
        <v>176777.1284354791</v>
      </c>
      <c r="AM31" s="6">
        <f>'D1'!R32*'C5'!AM31</f>
        <v>49756.98054331083</v>
      </c>
      <c r="AN31" s="6">
        <f>'D1'!X32*'C5'!AN31</f>
        <v>0</v>
      </c>
    </row>
    <row r="32" spans="1:40" ht="15">
      <c r="A32" s="5">
        <v>30</v>
      </c>
      <c r="B32" s="5">
        <v>30</v>
      </c>
      <c r="C32" s="1" t="s">
        <v>251</v>
      </c>
      <c r="D32" s="4">
        <f>'D1'!D33*'C5'!D32</f>
        <v>0</v>
      </c>
      <c r="E32" s="4">
        <f>'D1'!E33*'C5'!E32</f>
        <v>49357.08166347818</v>
      </c>
      <c r="F32" s="4">
        <f>'D1'!F33*'C5'!F32</f>
        <v>13611.299972759998</v>
      </c>
      <c r="G32" s="4">
        <f>'D1'!G33*'C5'!G32</f>
        <v>0</v>
      </c>
      <c r="H32" s="4">
        <f>'D1'!H33*'C5'!H32</f>
        <v>0</v>
      </c>
      <c r="I32" s="4">
        <f>'D1'!I33*'C5'!I32</f>
        <v>0</v>
      </c>
      <c r="J32" s="4">
        <f>'D1'!J33*'C5'!J32</f>
        <v>0</v>
      </c>
      <c r="K32" s="4">
        <f>'D1'!K33*'C5'!K32</f>
        <v>0</v>
      </c>
      <c r="L32" s="4">
        <f>'D1'!L33*'C5'!L32</f>
        <v>0</v>
      </c>
      <c r="M32" s="4">
        <f>'D1'!M33*'C5'!M32</f>
        <v>0</v>
      </c>
      <c r="N32" s="4">
        <f>'D1'!N33*'C5'!N32</f>
        <v>666344.708620058</v>
      </c>
      <c r="O32" s="4">
        <f>'D1'!O33*'C5'!O32</f>
        <v>80629.42161981083</v>
      </c>
      <c r="P32" s="4">
        <f>'D1'!P33*'C5'!P32</f>
        <v>532682.4847270063</v>
      </c>
      <c r="Q32" s="4">
        <f>'D1'!Q33*'C5'!Q32</f>
        <v>667981.7069616995</v>
      </c>
      <c r="R32" s="4">
        <f>'D1'!R33*'C5'!R32</f>
        <v>3623.2016676151293</v>
      </c>
      <c r="S32" s="4">
        <f>'D1'!S33*'C5'!S32</f>
        <v>0</v>
      </c>
      <c r="T32" s="4">
        <f>'D1'!T33*'C5'!T32</f>
        <v>0</v>
      </c>
      <c r="U32" s="4">
        <f>'D1'!U33*'C5'!U32</f>
        <v>0</v>
      </c>
      <c r="V32" s="4">
        <f>'D1'!V33*'C5'!V32</f>
        <v>0</v>
      </c>
      <c r="W32" s="4">
        <f>'D1'!W33*'C5'!W32</f>
        <v>0</v>
      </c>
      <c r="X32" s="4">
        <f>'D1'!X33*'C5'!X32</f>
        <v>109702.41737774521</v>
      </c>
      <c r="Y32" s="4">
        <f>'D1'!Y33*'C5'!Y32</f>
        <v>0</v>
      </c>
      <c r="Z32" s="4">
        <f>'D1'!Z33*'C5'!Z32</f>
        <v>268942.9139198001</v>
      </c>
      <c r="AA32" s="4">
        <f>'D1'!AA33*'C5'!AA32</f>
        <v>0</v>
      </c>
      <c r="AB32" s="4">
        <f>'D1'!AB33*'C5'!AB32</f>
        <v>0</v>
      </c>
      <c r="AC32" s="4">
        <f>'D1'!AC33*'C5'!AC32</f>
        <v>0</v>
      </c>
      <c r="AD32" s="4">
        <f>'D1'!AD33*'C5'!AD32</f>
        <v>0</v>
      </c>
      <c r="AE32" s="4">
        <f>'D1'!AE33*'C5'!AE32</f>
        <v>0</v>
      </c>
      <c r="AF32" s="4">
        <f>'D1'!AF33*'C5'!AF32</f>
        <v>0</v>
      </c>
      <c r="AG32" s="4">
        <f>'D1'!AG33*'C5'!AG32</f>
        <v>0</v>
      </c>
      <c r="AH32" s="4">
        <f>'D1'!AH33*'C5'!AH32</f>
        <v>0</v>
      </c>
      <c r="AI32" s="4">
        <f>'D1'!AI33*'C5'!AI32</f>
        <v>0</v>
      </c>
      <c r="AJ32" s="4">
        <f>'D1'!AJ33*'C5'!AJ32</f>
        <v>0</v>
      </c>
      <c r="AK32" s="4">
        <f>A!AK32*'C5'!AK32</f>
        <v>0</v>
      </c>
      <c r="AL32" s="6">
        <f>'D1'!Q33*'C5'!AL32</f>
        <v>276710.39818663284</v>
      </c>
      <c r="AM32" s="6">
        <f>'D1'!R33*'C5'!AM32</f>
        <v>2178.1382843669235</v>
      </c>
      <c r="AN32" s="6">
        <f>'D1'!X33*'C5'!AN32</f>
        <v>0</v>
      </c>
    </row>
    <row r="33" spans="1:40" ht="15">
      <c r="A33" s="5">
        <v>31</v>
      </c>
      <c r="B33" s="5">
        <v>31</v>
      </c>
      <c r="C33" s="1" t="s">
        <v>17</v>
      </c>
      <c r="D33" s="4">
        <f>'D1'!D34*'C5'!D33</f>
        <v>0</v>
      </c>
      <c r="E33" s="4">
        <f>'D1'!E34*'C5'!E33</f>
        <v>0</v>
      </c>
      <c r="F33" s="4">
        <f>'D1'!F34*'C5'!F33</f>
        <v>0</v>
      </c>
      <c r="G33" s="4">
        <f>'D1'!G34*'C5'!G33</f>
        <v>0</v>
      </c>
      <c r="H33" s="4">
        <f>'D1'!H34*'C5'!H33</f>
        <v>0</v>
      </c>
      <c r="I33" s="4">
        <f>'D1'!I34*'C5'!I33</f>
        <v>0</v>
      </c>
      <c r="J33" s="4">
        <f>'D1'!J34*'C5'!J33</f>
        <v>0</v>
      </c>
      <c r="K33" s="4">
        <f>'D1'!K34*'C5'!K33</f>
        <v>0</v>
      </c>
      <c r="L33" s="4">
        <f>'D1'!L34*'C5'!L33</f>
        <v>0</v>
      </c>
      <c r="M33" s="4">
        <f>'D1'!M34*'C5'!M33</f>
        <v>0</v>
      </c>
      <c r="N33" s="4">
        <f>'D1'!N34*'C5'!N33</f>
        <v>0</v>
      </c>
      <c r="O33" s="4">
        <f>'D1'!O34*'C5'!O33</f>
        <v>0</v>
      </c>
      <c r="P33" s="4">
        <f>'D1'!P34*'C5'!P33</f>
        <v>0</v>
      </c>
      <c r="Q33" s="4">
        <f>'D1'!Q34*'C5'!Q33</f>
        <v>0</v>
      </c>
      <c r="R33" s="4">
        <f>'D1'!R34*'C5'!R33</f>
        <v>0</v>
      </c>
      <c r="S33" s="4">
        <f>'D1'!S34*'C5'!S33</f>
        <v>0</v>
      </c>
      <c r="T33" s="4">
        <f>'D1'!T34*'C5'!T33</f>
        <v>0</v>
      </c>
      <c r="U33" s="4">
        <f>'D1'!U34*'C5'!U33</f>
        <v>0</v>
      </c>
      <c r="V33" s="4">
        <f>'D1'!V34*'C5'!V33</f>
        <v>0</v>
      </c>
      <c r="W33" s="4">
        <f>'D1'!W34*'C5'!W33</f>
        <v>0</v>
      </c>
      <c r="X33" s="4">
        <f>'D1'!X34*'C5'!X33</f>
        <v>0</v>
      </c>
      <c r="Y33" s="4">
        <f>'D1'!Y34*'C5'!Y33</f>
        <v>0</v>
      </c>
      <c r="Z33" s="4">
        <f>'D1'!Z34*'C5'!Z33</f>
        <v>0</v>
      </c>
      <c r="AA33" s="4">
        <f>'D1'!AA34*'C5'!AA33</f>
        <v>0</v>
      </c>
      <c r="AB33" s="4">
        <f>'D1'!AB34*'C5'!AB33</f>
        <v>0</v>
      </c>
      <c r="AC33" s="4">
        <f>'D1'!AC34*'C5'!AC33</f>
        <v>0</v>
      </c>
      <c r="AD33" s="4">
        <f>'D1'!AD34*'C5'!AD33</f>
        <v>0</v>
      </c>
      <c r="AE33" s="4">
        <f>'D1'!AE34*'C5'!AE33</f>
        <v>0</v>
      </c>
      <c r="AF33" s="4">
        <f>'D1'!AF34*'C5'!AF33</f>
        <v>0</v>
      </c>
      <c r="AG33" s="4">
        <f>'D1'!AG34*'C5'!AG33</f>
        <v>0</v>
      </c>
      <c r="AH33" s="4">
        <f>'D1'!AH34*'C5'!AH33</f>
        <v>0</v>
      </c>
      <c r="AI33" s="4">
        <f>'D1'!AI34*'C5'!AI33</f>
        <v>0</v>
      </c>
      <c r="AJ33" s="4">
        <f>'D1'!AJ34*'C5'!AJ33</f>
        <v>0</v>
      </c>
      <c r="AK33" s="4">
        <f>A!AK33*'C5'!AK33</f>
        <v>0</v>
      </c>
      <c r="AL33" s="6">
        <f>'D1'!Q34*'C5'!AL33</f>
        <v>0</v>
      </c>
      <c r="AM33" s="6">
        <f>'D1'!R34*'C5'!AM33</f>
        <v>0</v>
      </c>
      <c r="AN33" s="6">
        <f>'D1'!X34*'C5'!AN33</f>
        <v>0</v>
      </c>
    </row>
    <row r="34" spans="1:40" ht="15">
      <c r="A34" s="5">
        <v>32</v>
      </c>
      <c r="B34" s="5">
        <v>32</v>
      </c>
      <c r="C34" s="1" t="s">
        <v>18</v>
      </c>
      <c r="D34" s="4">
        <f>'D1'!D35*'C5'!D34</f>
        <v>0</v>
      </c>
      <c r="E34" s="4">
        <f>'D1'!E35*'C5'!E34</f>
        <v>93.14796469417008</v>
      </c>
      <c r="F34" s="4">
        <f>'D1'!F35*'C5'!F34</f>
        <v>192.72419324999998</v>
      </c>
      <c r="G34" s="4">
        <f>'D1'!G35*'C5'!G34</f>
        <v>0</v>
      </c>
      <c r="H34" s="4">
        <f>'D1'!H35*'C5'!H34</f>
        <v>0</v>
      </c>
      <c r="I34" s="4">
        <f>'D1'!I35*'C5'!I34</f>
        <v>0</v>
      </c>
      <c r="J34" s="4">
        <f>'D1'!J35*'C5'!J34</f>
        <v>0</v>
      </c>
      <c r="K34" s="4">
        <f>'D1'!K35*'C5'!K34</f>
        <v>0</v>
      </c>
      <c r="L34" s="4">
        <f>'D1'!L35*'C5'!L34</f>
        <v>0</v>
      </c>
      <c r="M34" s="4">
        <f>'D1'!M35*'C5'!M34</f>
        <v>0</v>
      </c>
      <c r="N34" s="4">
        <f>'D1'!N35*'C5'!N34</f>
        <v>523.9881179775281</v>
      </c>
      <c r="O34" s="4">
        <f>'D1'!O35*'C5'!O34</f>
        <v>224211.55229805555</v>
      </c>
      <c r="P34" s="4">
        <f>'D1'!P35*'C5'!P34</f>
        <v>50768.32197933285</v>
      </c>
      <c r="Q34" s="4">
        <f>'D1'!Q35*'C5'!Q34</f>
        <v>165230.9729341764</v>
      </c>
      <c r="R34" s="4">
        <f>'D1'!R35*'C5'!R34</f>
        <v>151317.1801593197</v>
      </c>
      <c r="S34" s="4">
        <f>'D1'!S35*'C5'!S34</f>
        <v>0</v>
      </c>
      <c r="T34" s="4">
        <f>'D1'!T35*'C5'!T34</f>
        <v>0</v>
      </c>
      <c r="U34" s="4">
        <f>'D1'!U35*'C5'!U34</f>
        <v>8.662002359626515</v>
      </c>
      <c r="V34" s="4">
        <f>'D1'!V35*'C5'!V34</f>
        <v>97.68158553699</v>
      </c>
      <c r="W34" s="4">
        <f>'D1'!W35*'C5'!W34</f>
        <v>7888.953118203362</v>
      </c>
      <c r="X34" s="4">
        <f>'D1'!X35*'C5'!X34</f>
        <v>14.667612838813673</v>
      </c>
      <c r="Y34" s="4">
        <f>'D1'!Y35*'C5'!Y34</f>
        <v>0</v>
      </c>
      <c r="Z34" s="4">
        <f>'D1'!Z35*'C5'!Z34</f>
        <v>25.08783722</v>
      </c>
      <c r="AA34" s="4">
        <f>'D1'!AA35*'C5'!AA34</f>
        <v>0</v>
      </c>
      <c r="AB34" s="4">
        <f>'D1'!AB35*'C5'!AB34</f>
        <v>0</v>
      </c>
      <c r="AC34" s="4">
        <f>'D1'!AC35*'C5'!AC34</f>
        <v>0</v>
      </c>
      <c r="AD34" s="4">
        <f>'D1'!AD35*'C5'!AD34</f>
        <v>0</v>
      </c>
      <c r="AE34" s="4">
        <f>'D1'!AE35*'C5'!AE34</f>
        <v>0</v>
      </c>
      <c r="AF34" s="4">
        <f>'D1'!AF35*'C5'!AF34</f>
        <v>0</v>
      </c>
      <c r="AG34" s="4">
        <f>'D1'!AG35*'C5'!AG34</f>
        <v>0</v>
      </c>
      <c r="AH34" s="4">
        <f>'D1'!AH35*'C5'!AH34</f>
        <v>0</v>
      </c>
      <c r="AI34" s="4">
        <f>'D1'!AI35*'C5'!AI34</f>
        <v>0</v>
      </c>
      <c r="AJ34" s="4">
        <f>'D1'!AJ35*'C5'!AJ34</f>
        <v>0</v>
      </c>
      <c r="AK34" s="4">
        <f>A!AK34*'C5'!AK34</f>
        <v>0</v>
      </c>
      <c r="AL34" s="6">
        <f>'D1'!Q35*'C5'!AL34</f>
        <v>68446.67726207993</v>
      </c>
      <c r="AM34" s="6">
        <f>'D1'!R35*'C5'!AM34</f>
        <v>90966.43615877016</v>
      </c>
      <c r="AN34" s="6">
        <f>'D1'!X35*'C5'!AN34</f>
        <v>0</v>
      </c>
    </row>
    <row r="35" spans="1:40" ht="15">
      <c r="A35" s="7">
        <v>33</v>
      </c>
      <c r="B35" s="7"/>
      <c r="C35" s="8" t="s">
        <v>19</v>
      </c>
      <c r="D35" s="10">
        <f aca="true" t="shared" si="0" ref="D35:AM35">SUM(D3:D34)</f>
        <v>713255.1376444484</v>
      </c>
      <c r="E35" s="10">
        <f t="shared" si="0"/>
        <v>23802844.941832975</v>
      </c>
      <c r="F35" s="10">
        <f t="shared" si="0"/>
        <v>7236414.805575116</v>
      </c>
      <c r="G35" s="10">
        <f t="shared" si="0"/>
        <v>0</v>
      </c>
      <c r="H35" s="10">
        <f t="shared" si="0"/>
        <v>1573598.8859333883</v>
      </c>
      <c r="I35" s="10">
        <f t="shared" si="0"/>
        <v>1163420.4787262357</v>
      </c>
      <c r="J35" s="10">
        <f t="shared" si="0"/>
        <v>0</v>
      </c>
      <c r="K35" s="10">
        <f t="shared" si="0"/>
        <v>159954.56162647647</v>
      </c>
      <c r="L35" s="10">
        <f t="shared" si="0"/>
        <v>0</v>
      </c>
      <c r="M35" s="10">
        <f t="shared" si="0"/>
        <v>784962.8110630799</v>
      </c>
      <c r="N35" s="10">
        <f t="shared" si="0"/>
        <v>33754567.08074608</v>
      </c>
      <c r="O35" s="10">
        <f t="shared" si="0"/>
        <v>77084889.73192717</v>
      </c>
      <c r="P35" s="10">
        <f t="shared" si="0"/>
        <v>15969797.044616424</v>
      </c>
      <c r="Q35" s="10">
        <f t="shared" si="0"/>
        <v>62239642.7528038</v>
      </c>
      <c r="R35" s="10">
        <f t="shared" si="0"/>
        <v>5156697.636211934</v>
      </c>
      <c r="S35" s="10">
        <f t="shared" si="0"/>
        <v>5991168.00782313</v>
      </c>
      <c r="T35" s="10">
        <f t="shared" si="0"/>
        <v>30265.63186362</v>
      </c>
      <c r="U35" s="10">
        <f t="shared" si="0"/>
        <v>2421826.0107552353</v>
      </c>
      <c r="V35" s="10">
        <f t="shared" si="0"/>
        <v>1490541.6333105091</v>
      </c>
      <c r="W35" s="10">
        <f t="shared" si="0"/>
        <v>2894988.2092364132</v>
      </c>
      <c r="X35" s="10">
        <f t="shared" si="0"/>
        <v>3150422.40891574</v>
      </c>
      <c r="Y35" s="10">
        <f t="shared" si="0"/>
        <v>282169.8990211252</v>
      </c>
      <c r="Z35" s="10">
        <f t="shared" si="0"/>
        <v>2870126.5165090156</v>
      </c>
      <c r="AA35" s="10">
        <f t="shared" si="0"/>
        <v>4475237.9243208</v>
      </c>
      <c r="AB35" s="10">
        <f t="shared" si="0"/>
        <v>230906.51842839998</v>
      </c>
      <c r="AC35" s="10">
        <f t="shared" si="0"/>
        <v>339480.0823854848</v>
      </c>
      <c r="AD35" s="10">
        <f t="shared" si="0"/>
        <v>13843728.320465613</v>
      </c>
      <c r="AE35" s="10">
        <f t="shared" si="0"/>
        <v>3931503.7599973683</v>
      </c>
      <c r="AF35" s="10">
        <f t="shared" si="0"/>
        <v>0</v>
      </c>
      <c r="AG35" s="10">
        <f t="shared" si="0"/>
        <v>0</v>
      </c>
      <c r="AH35" s="10">
        <f t="shared" si="0"/>
        <v>0</v>
      </c>
      <c r="AI35" s="10">
        <f t="shared" si="0"/>
        <v>0</v>
      </c>
      <c r="AJ35" s="10">
        <f t="shared" si="0"/>
        <v>0</v>
      </c>
      <c r="AK35" s="10">
        <f t="shared" si="0"/>
        <v>8213773.73394</v>
      </c>
      <c r="AL35" s="10">
        <f t="shared" si="0"/>
        <v>21730210.01267311</v>
      </c>
      <c r="AM35" s="10">
        <f t="shared" si="0"/>
        <v>4632796.094263672</v>
      </c>
      <c r="AN35" s="10">
        <f>SUM(AN3:AN34)</f>
        <v>405579.3826032039</v>
      </c>
    </row>
    <row r="36" spans="4:37" ht="1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40" ht="15">
      <c r="A37" s="5">
        <v>34</v>
      </c>
      <c r="C37" s="1" t="s">
        <v>43</v>
      </c>
      <c r="D37" s="4">
        <f>'D1'!D38*'C5'!D37</f>
        <v>0</v>
      </c>
      <c r="E37" s="4">
        <f>'D1'!E38*'C5'!E37</f>
        <v>0</v>
      </c>
      <c r="F37" s="4">
        <f>'D1'!F38*'C5'!F37</f>
        <v>0</v>
      </c>
      <c r="G37" s="4">
        <f>'D1'!G38*'C5'!G37</f>
        <v>0</v>
      </c>
      <c r="H37" s="4">
        <f>'D1'!H38*'C5'!H37</f>
        <v>0</v>
      </c>
      <c r="I37" s="4">
        <f>'D1'!I38*'C5'!I37</f>
        <v>0</v>
      </c>
      <c r="J37" s="4">
        <f>'D1'!J38*'C5'!J37</f>
        <v>0</v>
      </c>
      <c r="K37" s="4">
        <f>'D1'!K38*'C5'!K37</f>
        <v>0</v>
      </c>
      <c r="L37" s="4">
        <f>'D1'!L38*'C5'!L37</f>
        <v>0</v>
      </c>
      <c r="M37" s="4">
        <f>'D1'!M38*'C5'!M37</f>
        <v>0</v>
      </c>
      <c r="N37" s="4">
        <f>'D1'!N38*'C5'!N37</f>
        <v>0</v>
      </c>
      <c r="O37" s="4">
        <f>'D1'!O38*'C5'!O37</f>
        <v>0</v>
      </c>
      <c r="P37" s="4">
        <f>'D1'!P38*'C5'!P37</f>
        <v>3762456.5918244817</v>
      </c>
      <c r="Q37" s="4">
        <f>'D1'!Q38*'C5'!Q37</f>
        <v>447444.44521369843</v>
      </c>
      <c r="R37" s="4">
        <f>'D1'!R38*'C5'!R37</f>
        <v>2728888.7886821376</v>
      </c>
      <c r="S37" s="4">
        <f>'D1'!S38*'C5'!S37</f>
        <v>0</v>
      </c>
      <c r="T37" s="4">
        <f>'D1'!T38*'C5'!T37</f>
        <v>0</v>
      </c>
      <c r="U37" s="4">
        <f>'D1'!U38*'C5'!U37</f>
        <v>0</v>
      </c>
      <c r="V37" s="4">
        <f>'D1'!V38*'C5'!V37</f>
        <v>0</v>
      </c>
      <c r="W37" s="4">
        <f>'D1'!W38*'C5'!W37</f>
        <v>0</v>
      </c>
      <c r="X37" s="4">
        <f>'D1'!X38*'C5'!X37</f>
        <v>65053.30754227846</v>
      </c>
      <c r="Y37" s="4">
        <f>'D1'!Y38*'C5'!Y37</f>
        <v>0</v>
      </c>
      <c r="Z37" s="4">
        <f>'D1'!Z38*'C5'!Z37</f>
        <v>64741.55840914</v>
      </c>
      <c r="AA37" s="4">
        <f>'D1'!AA38*'C5'!AA37</f>
        <v>0</v>
      </c>
      <c r="AB37" s="4">
        <f>'D1'!AB38*'C5'!AB37</f>
        <v>0</v>
      </c>
      <c r="AC37" s="4">
        <f>'D1'!AC38*'C5'!AC37</f>
        <v>0</v>
      </c>
      <c r="AD37" s="4">
        <f>'D1'!AD38*'C5'!AD37</f>
        <v>0</v>
      </c>
      <c r="AE37" s="4">
        <f>'D1'!AE38*'C5'!AE37</f>
        <v>0</v>
      </c>
      <c r="AF37" s="4">
        <f>'D1'!AF38*'C5'!AF37</f>
        <v>0</v>
      </c>
      <c r="AG37" s="4">
        <f>'D1'!AG38*'C5'!AG37</f>
        <v>0</v>
      </c>
      <c r="AH37" s="4">
        <f>'D1'!AH38*'C5'!AH37</f>
        <v>0</v>
      </c>
      <c r="AI37" s="4">
        <f>'D1'!AI38*'C5'!AI37</f>
        <v>0</v>
      </c>
      <c r="AJ37" s="4">
        <f>'D1'!AJ38*'C5'!AJ37</f>
        <v>0</v>
      </c>
      <c r="AK37" s="4">
        <f>A!AK37*'C5'!AK37</f>
        <v>0</v>
      </c>
      <c r="AL37" s="6">
        <f>'D1'!Q38*'C5'!AL37</f>
        <v>546292.8375001786</v>
      </c>
      <c r="AM37" s="6">
        <f>'D1'!R38*'C5'!AM37</f>
        <v>4672911.864457631</v>
      </c>
      <c r="AN37" s="6">
        <f>'D1'!X38*'C5'!AN37</f>
        <v>0</v>
      </c>
    </row>
    <row r="38" spans="1:40" ht="15">
      <c r="A38" s="7"/>
      <c r="B38" s="7"/>
      <c r="C38" s="8" t="s">
        <v>1</v>
      </c>
      <c r="D38" s="10">
        <f>D35+D37</f>
        <v>713255.1376444484</v>
      </c>
      <c r="E38" s="10">
        <f aca="true" t="shared" si="1" ref="E38:M38">E35+E37</f>
        <v>23802844.941832975</v>
      </c>
      <c r="F38" s="10">
        <f t="shared" si="1"/>
        <v>7236414.805575116</v>
      </c>
      <c r="G38" s="10">
        <f t="shared" si="1"/>
        <v>0</v>
      </c>
      <c r="H38" s="10">
        <f t="shared" si="1"/>
        <v>1573598.8859333883</v>
      </c>
      <c r="I38" s="10">
        <f t="shared" si="1"/>
        <v>1163420.4787262357</v>
      </c>
      <c r="J38" s="10">
        <f t="shared" si="1"/>
        <v>0</v>
      </c>
      <c r="K38" s="10">
        <f t="shared" si="1"/>
        <v>159954.56162647647</v>
      </c>
      <c r="L38" s="10">
        <f t="shared" si="1"/>
        <v>0</v>
      </c>
      <c r="M38" s="10">
        <f t="shared" si="1"/>
        <v>784962.8110630799</v>
      </c>
      <c r="N38" s="10">
        <f aca="true" t="shared" si="2" ref="N38:AN38">N35+N37</f>
        <v>33754567.08074608</v>
      </c>
      <c r="O38" s="10">
        <f t="shared" si="2"/>
        <v>77084889.73192717</v>
      </c>
      <c r="P38" s="10">
        <f t="shared" si="2"/>
        <v>19732253.636440907</v>
      </c>
      <c r="Q38" s="10">
        <f t="shared" si="2"/>
        <v>62687087.1980175</v>
      </c>
      <c r="R38" s="10">
        <f t="shared" si="2"/>
        <v>7885586.424894071</v>
      </c>
      <c r="S38" s="10">
        <f t="shared" si="2"/>
        <v>5991168.00782313</v>
      </c>
      <c r="T38" s="10">
        <f t="shared" si="2"/>
        <v>30265.63186362</v>
      </c>
      <c r="U38" s="10">
        <f t="shared" si="2"/>
        <v>2421826.0107552353</v>
      </c>
      <c r="V38" s="10">
        <f t="shared" si="2"/>
        <v>1490541.6333105091</v>
      </c>
      <c r="W38" s="10">
        <f t="shared" si="2"/>
        <v>2894988.2092364132</v>
      </c>
      <c r="X38" s="10">
        <f t="shared" si="2"/>
        <v>3215475.7164580184</v>
      </c>
      <c r="Y38" s="10">
        <f t="shared" si="2"/>
        <v>282169.8990211252</v>
      </c>
      <c r="Z38" s="10">
        <f t="shared" si="2"/>
        <v>2934868.0749181556</v>
      </c>
      <c r="AA38" s="10">
        <f t="shared" si="2"/>
        <v>4475237.9243208</v>
      </c>
      <c r="AB38" s="10">
        <f t="shared" si="2"/>
        <v>230906.51842839998</v>
      </c>
      <c r="AC38" s="10">
        <f t="shared" si="2"/>
        <v>339480.0823854848</v>
      </c>
      <c r="AD38" s="10">
        <f t="shared" si="2"/>
        <v>13843728.320465613</v>
      </c>
      <c r="AE38" s="10">
        <f t="shared" si="2"/>
        <v>3931503.7599973683</v>
      </c>
      <c r="AF38" s="10">
        <f t="shared" si="2"/>
        <v>0</v>
      </c>
      <c r="AG38" s="10">
        <f t="shared" si="2"/>
        <v>0</v>
      </c>
      <c r="AH38" s="10">
        <f t="shared" si="2"/>
        <v>0</v>
      </c>
      <c r="AI38" s="10">
        <f t="shared" si="2"/>
        <v>0</v>
      </c>
      <c r="AJ38" s="10">
        <f t="shared" si="2"/>
        <v>0</v>
      </c>
      <c r="AK38" s="10">
        <f t="shared" si="2"/>
        <v>8213773.73394</v>
      </c>
      <c r="AL38" s="10">
        <f t="shared" si="2"/>
        <v>22276502.850173287</v>
      </c>
      <c r="AM38" s="10">
        <f t="shared" si="2"/>
        <v>9305707.958721302</v>
      </c>
      <c r="AN38" s="10">
        <f t="shared" si="2"/>
        <v>405579.3826032039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">
      <c r="A1" s="11" t="s">
        <v>154</v>
      </c>
      <c r="B1" s="1" t="s">
        <v>4</v>
      </c>
      <c r="C1" s="1" t="s">
        <v>10</v>
      </c>
      <c r="D1" s="1" t="s">
        <v>8</v>
      </c>
      <c r="E1" s="1" t="s">
        <v>34</v>
      </c>
      <c r="F1" s="36" t="s">
        <v>57</v>
      </c>
      <c r="G1" s="1" t="s">
        <v>167</v>
      </c>
      <c r="H1" s="36" t="s">
        <v>168</v>
      </c>
      <c r="K1" s="2" t="s">
        <v>34</v>
      </c>
      <c r="L1" s="43" t="s">
        <v>167</v>
      </c>
      <c r="M1" s="43" t="s">
        <v>168</v>
      </c>
      <c r="O1" s="1" t="s">
        <v>97</v>
      </c>
    </row>
    <row r="2" spans="1:16" ht="15">
      <c r="A2" s="1" t="s">
        <v>3</v>
      </c>
      <c r="B2" s="1" t="s">
        <v>5</v>
      </c>
      <c r="C2" s="22" t="s">
        <v>155</v>
      </c>
      <c r="D2" s="1" t="s">
        <v>9</v>
      </c>
      <c r="E2" s="5" t="s">
        <v>156</v>
      </c>
      <c r="F2" s="33" t="s">
        <v>159</v>
      </c>
      <c r="G2" s="5" t="s">
        <v>159</v>
      </c>
      <c r="H2" s="33" t="s">
        <v>159</v>
      </c>
      <c r="K2" s="4" t="s">
        <v>157</v>
      </c>
      <c r="L2" s="18" t="s">
        <v>160</v>
      </c>
      <c r="M2" s="18" t="s">
        <v>160</v>
      </c>
      <c r="O2" s="5">
        <v>4.18605</v>
      </c>
      <c r="P2" s="5" t="s">
        <v>158</v>
      </c>
    </row>
    <row r="3" spans="1:13" ht="15">
      <c r="A3" s="7">
        <v>1</v>
      </c>
      <c r="B3" s="7">
        <v>1</v>
      </c>
      <c r="C3" s="8" t="s">
        <v>229</v>
      </c>
      <c r="D3" s="7">
        <v>15817764</v>
      </c>
      <c r="E3" s="9">
        <f>SUM('D1'!D4:AG4)-SUM('D1'!AD4:AE4)</f>
        <v>6970915.080948478</v>
      </c>
      <c r="F3" s="35">
        <f>E3/D3</f>
        <v>0.44070167445591407</v>
      </c>
      <c r="G3" s="35">
        <v>0.933460579169806</v>
      </c>
      <c r="H3" s="35">
        <v>0.8599885039511518</v>
      </c>
      <c r="I3" s="7"/>
      <c r="J3" s="35"/>
      <c r="K3" s="9">
        <f aca="true" t="shared" si="0" ref="K3:K38">E3*$O$2*10</f>
        <v>291805990.74604374</v>
      </c>
      <c r="L3" s="44">
        <f>G3*$O$2*10</f>
        <v>39.07512657433766</v>
      </c>
      <c r="M3" s="44">
        <f>H3*$O$2*10</f>
        <v>35.99954876964719</v>
      </c>
    </row>
    <row r="4" spans="1:13" ht="15">
      <c r="A4" s="5">
        <v>2</v>
      </c>
      <c r="B4" s="5">
        <v>2</v>
      </c>
      <c r="C4" s="1" t="s">
        <v>230</v>
      </c>
      <c r="D4" s="23">
        <v>1659542</v>
      </c>
      <c r="E4" s="29">
        <f>SUM('D1'!D5:AG5)-SUM('D1'!AD5:AE5)</f>
        <v>256889.85411479225</v>
      </c>
      <c r="F4" s="33">
        <f aca="true" t="shared" si="1" ref="F4:F34">E4/D4</f>
        <v>0.1547956328401404</v>
      </c>
      <c r="G4" s="33">
        <v>1.0263631248018548</v>
      </c>
      <c r="H4" s="33">
        <v>0.9591234830228396</v>
      </c>
      <c r="J4" s="33"/>
      <c r="K4" s="4">
        <f t="shared" si="0"/>
        <v>10753537.738172261</v>
      </c>
      <c r="L4" s="18">
        <f aca="true" t="shared" si="2" ref="L4:L34">G4*$O$2*10</f>
        <v>42.96407358576804</v>
      </c>
      <c r="M4" s="18">
        <f aca="true" t="shared" si="3" ref="M4:M34">H4*$O$2*10</f>
        <v>40.14938856107757</v>
      </c>
    </row>
    <row r="5" spans="1:13" ht="15">
      <c r="A5" s="5">
        <v>3</v>
      </c>
      <c r="B5" s="5">
        <v>3</v>
      </c>
      <c r="C5" s="1" t="s">
        <v>224</v>
      </c>
      <c r="D5" s="23">
        <v>38856530</v>
      </c>
      <c r="E5" s="29">
        <f>SUM('D1'!D6:AG6)-SUM('D1'!AD6:AE6)</f>
        <v>5403424.827755072</v>
      </c>
      <c r="F5" s="33">
        <f t="shared" si="1"/>
        <v>0.13906092046189075</v>
      </c>
      <c r="G5" s="33">
        <v>0.8198005766254634</v>
      </c>
      <c r="H5" s="33">
        <v>0.724291531800095</v>
      </c>
      <c r="J5" s="33"/>
      <c r="K5" s="4">
        <f t="shared" si="0"/>
        <v>226190065.00224116</v>
      </c>
      <c r="L5" s="18">
        <f t="shared" si="2"/>
        <v>34.317262037830204</v>
      </c>
      <c r="M5" s="18">
        <f t="shared" si="3"/>
        <v>30.319205666917878</v>
      </c>
    </row>
    <row r="6" spans="1:13" ht="15">
      <c r="A6" s="5">
        <v>4</v>
      </c>
      <c r="B6" s="5">
        <v>4</v>
      </c>
      <c r="C6" s="1" t="s">
        <v>231</v>
      </c>
      <c r="D6" s="23">
        <v>11164509</v>
      </c>
      <c r="E6" s="29">
        <f>SUM('D1'!D7:AG7)-SUM('D1'!AD7:AE7)</f>
        <v>1814071.8861467997</v>
      </c>
      <c r="F6" s="33">
        <f t="shared" si="1"/>
        <v>0.1624855948565942</v>
      </c>
      <c r="G6" s="33">
        <v>0.8628452929866925</v>
      </c>
      <c r="H6" s="33">
        <v>0.741286292199085</v>
      </c>
      <c r="J6" s="33"/>
      <c r="K6" s="4">
        <f t="shared" si="0"/>
        <v>75937956.1900481</v>
      </c>
      <c r="L6" s="18">
        <f t="shared" si="2"/>
        <v>36.11913538706944</v>
      </c>
      <c r="M6" s="18">
        <f t="shared" si="3"/>
        <v>31.0306148345998</v>
      </c>
    </row>
    <row r="7" spans="1:13" ht="15">
      <c r="A7" s="5">
        <v>5</v>
      </c>
      <c r="B7" s="5">
        <v>5</v>
      </c>
      <c r="C7" s="1" t="s">
        <v>232</v>
      </c>
      <c r="D7" s="23">
        <v>17800103</v>
      </c>
      <c r="E7" s="29">
        <f>SUM('D1'!D8:AG8)-SUM('D1'!AD8:AE8)</f>
        <v>10997229.050299222</v>
      </c>
      <c r="F7" s="33">
        <f t="shared" si="1"/>
        <v>0.6178182817424833</v>
      </c>
      <c r="G7" s="33">
        <v>1.6464744339794335</v>
      </c>
      <c r="H7" s="33">
        <v>1.5215450357724265</v>
      </c>
      <c r="J7" s="33"/>
      <c r="K7" s="4">
        <f t="shared" si="0"/>
        <v>460349506.6600505</v>
      </c>
      <c r="L7" s="18">
        <f t="shared" si="2"/>
        <v>68.92224304359607</v>
      </c>
      <c r="M7" s="18">
        <f t="shared" si="3"/>
        <v>63.69263596995165</v>
      </c>
    </row>
    <row r="8" spans="1:13" ht="15">
      <c r="A8" s="5">
        <v>6</v>
      </c>
      <c r="B8" s="5">
        <v>6</v>
      </c>
      <c r="C8" s="1" t="s">
        <v>233</v>
      </c>
      <c r="D8" s="23">
        <v>25778201</v>
      </c>
      <c r="E8" s="29">
        <f>SUM('D1'!D9:AG9)-SUM('D1'!AD9:AE9)</f>
        <v>21647135.004431065</v>
      </c>
      <c r="F8" s="33">
        <f t="shared" si="1"/>
        <v>0.8397457605529208</v>
      </c>
      <c r="G8" s="33">
        <v>1.9987184662161122</v>
      </c>
      <c r="H8" s="33">
        <v>1.8674359580714066</v>
      </c>
      <c r="J8" s="33"/>
      <c r="K8" s="4">
        <f t="shared" si="0"/>
        <v>906159894.8529866</v>
      </c>
      <c r="L8" s="18">
        <f t="shared" si="2"/>
        <v>83.66735435503956</v>
      </c>
      <c r="M8" s="18">
        <f t="shared" si="3"/>
        <v>78.17180292284812</v>
      </c>
    </row>
    <row r="9" spans="1:13" ht="15">
      <c r="A9" s="5">
        <v>7</v>
      </c>
      <c r="B9" s="5">
        <v>7</v>
      </c>
      <c r="C9" s="1" t="s">
        <v>234</v>
      </c>
      <c r="D9" s="23">
        <v>10492796</v>
      </c>
      <c r="E9" s="29">
        <f>SUM('D1'!D10:AG10)-SUM('D1'!AD10:AE10)</f>
        <v>17949432.320450112</v>
      </c>
      <c r="F9" s="33">
        <f t="shared" si="1"/>
        <v>1.7106434091018363</v>
      </c>
      <c r="G9" s="33">
        <v>2.347486989119226</v>
      </c>
      <c r="H9" s="33">
        <v>2.0393532188787775</v>
      </c>
      <c r="J9" s="33"/>
      <c r="K9" s="4">
        <f t="shared" si="0"/>
        <v>751372211.6502018</v>
      </c>
      <c r="L9" s="18">
        <f t="shared" si="2"/>
        <v>98.26697910802535</v>
      </c>
      <c r="M9" s="18">
        <f t="shared" si="3"/>
        <v>85.36834541887507</v>
      </c>
    </row>
    <row r="10" spans="1:13" ht="15">
      <c r="A10" s="5">
        <v>8</v>
      </c>
      <c r="B10" s="5">
        <v>8</v>
      </c>
      <c r="C10" s="1" t="s">
        <v>235</v>
      </c>
      <c r="D10" s="23">
        <v>9696094</v>
      </c>
      <c r="E10" s="29">
        <f>SUM('D1'!D11:AG11)-SUM('D1'!AD11:AE11)</f>
        <v>12478785.72289372</v>
      </c>
      <c r="F10" s="33">
        <f t="shared" si="1"/>
        <v>1.2869910010044994</v>
      </c>
      <c r="G10" s="33">
        <v>2.3382598274670805</v>
      </c>
      <c r="H10" s="33">
        <v>2.199963877241307</v>
      </c>
      <c r="J10" s="33"/>
      <c r="K10" s="4">
        <f t="shared" si="0"/>
        <v>522368209.7531926</v>
      </c>
      <c r="L10" s="18">
        <f t="shared" si="2"/>
        <v>97.88072550768572</v>
      </c>
      <c r="M10" s="18">
        <f t="shared" si="3"/>
        <v>92.09158788325973</v>
      </c>
    </row>
    <row r="11" spans="1:13" ht="15">
      <c r="A11" s="5">
        <v>9</v>
      </c>
      <c r="B11" s="5">
        <v>9</v>
      </c>
      <c r="C11" s="1" t="s">
        <v>236</v>
      </c>
      <c r="D11" s="23">
        <v>20093290</v>
      </c>
      <c r="E11" s="29">
        <f>SUM('D1'!D12:AG12)-SUM('D1'!AD12:AE12)</f>
        <v>33237419.364460055</v>
      </c>
      <c r="F11" s="33">
        <f t="shared" si="1"/>
        <v>1.6541551614723151</v>
      </c>
      <c r="G11" s="33">
        <v>4.136986122985881</v>
      </c>
      <c r="H11" s="33">
        <v>3.9350440810288387</v>
      </c>
      <c r="J11" s="33"/>
      <c r="K11" s="4">
        <f t="shared" si="0"/>
        <v>1391334993.30598</v>
      </c>
      <c r="L11" s="18">
        <f t="shared" si="2"/>
        <v>173.17630760125047</v>
      </c>
      <c r="M11" s="18">
        <f t="shared" si="3"/>
        <v>164.7229127539077</v>
      </c>
    </row>
    <row r="12" spans="1:13" ht="15">
      <c r="A12" s="5">
        <v>10</v>
      </c>
      <c r="B12" s="5">
        <v>10</v>
      </c>
      <c r="C12" s="1" t="s">
        <v>237</v>
      </c>
      <c r="D12" s="23">
        <v>6343117</v>
      </c>
      <c r="E12" s="29">
        <f>SUM('D1'!D13:AG13)-SUM('D1'!AD13:AE13)</f>
        <v>1594331.5983360708</v>
      </c>
      <c r="F12" s="33">
        <f t="shared" si="1"/>
        <v>0.2513482879688441</v>
      </c>
      <c r="G12" s="33">
        <v>1.2379690121364693</v>
      </c>
      <c r="H12" s="33">
        <v>0.98491404571498</v>
      </c>
      <c r="J12" s="33"/>
      <c r="K12" s="4">
        <f t="shared" si="0"/>
        <v>66739517.87214708</v>
      </c>
      <c r="L12" s="18">
        <f t="shared" si="2"/>
        <v>51.822001832538675</v>
      </c>
      <c r="M12" s="18">
        <f t="shared" si="3"/>
        <v>41.22899441065192</v>
      </c>
    </row>
    <row r="13" spans="1:13" ht="15">
      <c r="A13" s="5">
        <v>11</v>
      </c>
      <c r="B13" s="5">
        <v>11</v>
      </c>
      <c r="C13" s="1" t="s">
        <v>238</v>
      </c>
      <c r="D13" s="23">
        <v>15707720</v>
      </c>
      <c r="E13" s="29">
        <f>SUM('D1'!D14:AG14)-SUM('D1'!AD14:AE14)</f>
        <v>1444504.5702474876</v>
      </c>
      <c r="F13" s="33">
        <f t="shared" si="1"/>
        <v>0.09196144126884663</v>
      </c>
      <c r="G13" s="33">
        <v>1.410068191538033</v>
      </c>
      <c r="H13" s="33">
        <v>1.2864123496858797</v>
      </c>
      <c r="J13" s="33"/>
      <c r="K13" s="4">
        <f t="shared" si="0"/>
        <v>60467683.562844954</v>
      </c>
      <c r="L13" s="18">
        <f t="shared" si="2"/>
        <v>59.02615953187783</v>
      </c>
      <c r="M13" s="18">
        <f t="shared" si="3"/>
        <v>53.84986416402577</v>
      </c>
    </row>
    <row r="14" spans="1:13" ht="15">
      <c r="A14" s="5">
        <v>12</v>
      </c>
      <c r="B14" s="5">
        <v>12</v>
      </c>
      <c r="C14" s="1" t="s">
        <v>239</v>
      </c>
      <c r="D14" s="23">
        <v>28475033</v>
      </c>
      <c r="E14" s="29">
        <f>SUM('D1'!D15:AG15)-SUM('D1'!AD15:AE15)</f>
        <v>1136714.9995317778</v>
      </c>
      <c r="F14" s="33">
        <f t="shared" si="1"/>
        <v>0.03991970789047998</v>
      </c>
      <c r="G14" s="33">
        <v>0.9003318377371231</v>
      </c>
      <c r="H14" s="33">
        <v>0.8062688723787782</v>
      </c>
      <c r="J14" s="33"/>
      <c r="K14" s="4">
        <f t="shared" si="0"/>
        <v>47583458.23789998</v>
      </c>
      <c r="L14" s="18">
        <f t="shared" si="2"/>
        <v>37.68834089359484</v>
      </c>
      <c r="M14" s="18">
        <f t="shared" si="3"/>
        <v>33.75081813221185</v>
      </c>
    </row>
    <row r="15" spans="1:13" ht="15">
      <c r="A15" s="5">
        <v>13</v>
      </c>
      <c r="B15" s="5">
        <v>13</v>
      </c>
      <c r="C15" s="1" t="s">
        <v>240</v>
      </c>
      <c r="D15" s="23">
        <v>50385454</v>
      </c>
      <c r="E15" s="29">
        <f>SUM('D1'!D16:AG16)-SUM('D1'!AD16:AE16)</f>
        <v>1483947.1008820105</v>
      </c>
      <c r="F15" s="33">
        <f t="shared" si="1"/>
        <v>0.029451895002911167</v>
      </c>
      <c r="G15" s="33">
        <v>0.6506204507830282</v>
      </c>
      <c r="H15" s="33">
        <v>0.5572368511305511</v>
      </c>
      <c r="J15" s="33"/>
      <c r="K15" s="4">
        <f t="shared" si="0"/>
        <v>62118767.616471395</v>
      </c>
      <c r="L15" s="18">
        <f t="shared" si="2"/>
        <v>27.23529738000295</v>
      </c>
      <c r="M15" s="18">
        <f t="shared" si="3"/>
        <v>23.326213206750435</v>
      </c>
    </row>
    <row r="16" spans="1:13" ht="15">
      <c r="A16" s="5">
        <v>14</v>
      </c>
      <c r="B16" s="5">
        <v>14</v>
      </c>
      <c r="C16" s="1" t="s">
        <v>241</v>
      </c>
      <c r="D16" s="23">
        <v>41855798</v>
      </c>
      <c r="E16" s="29">
        <f>SUM('D1'!D17:AG17)-SUM('D1'!AD17:AE17)</f>
        <v>1711172.7917469032</v>
      </c>
      <c r="F16" s="33">
        <f t="shared" si="1"/>
        <v>0.04088257478084406</v>
      </c>
      <c r="G16" s="33">
        <v>0.893975060278584</v>
      </c>
      <c r="H16" s="33">
        <v>0.775671338064771</v>
      </c>
      <c r="J16" s="33"/>
      <c r="K16" s="4">
        <f t="shared" si="0"/>
        <v>71630548.64892124</v>
      </c>
      <c r="L16" s="18">
        <f t="shared" si="2"/>
        <v>37.42224301079166</v>
      </c>
      <c r="M16" s="18">
        <f t="shared" si="3"/>
        <v>32.46999004706034</v>
      </c>
    </row>
    <row r="17" spans="1:13" ht="15">
      <c r="A17" s="5">
        <v>15</v>
      </c>
      <c r="B17" s="5">
        <v>15</v>
      </c>
      <c r="C17" s="1" t="s">
        <v>225</v>
      </c>
      <c r="D17" s="23">
        <v>3810740</v>
      </c>
      <c r="E17" s="29">
        <f>SUM('D1'!D18:AG18)-SUM('D1'!AD18:AE18)</f>
        <v>151504.18338661097</v>
      </c>
      <c r="F17" s="33">
        <f t="shared" si="1"/>
        <v>0.03975715566703868</v>
      </c>
      <c r="G17" s="33">
        <v>0.6105023093943761</v>
      </c>
      <c r="H17" s="33">
        <v>0.5281861108206859</v>
      </c>
      <c r="J17" s="33"/>
      <c r="K17" s="4">
        <f t="shared" si="0"/>
        <v>6342040.868655228</v>
      </c>
      <c r="L17" s="18">
        <f t="shared" si="2"/>
        <v>25.555931922403282</v>
      </c>
      <c r="M17" s="18">
        <f t="shared" si="3"/>
        <v>22.11013469200932</v>
      </c>
    </row>
    <row r="18" spans="1:13" ht="15">
      <c r="A18" s="5">
        <v>16</v>
      </c>
      <c r="B18" s="5">
        <v>16</v>
      </c>
      <c r="C18" s="1" t="s">
        <v>15</v>
      </c>
      <c r="D18" s="23">
        <v>32062084</v>
      </c>
      <c r="E18" s="29">
        <f>SUM('D1'!D19:AG19)-SUM('D1'!AD19:AE19)</f>
        <v>2265855.8765737833</v>
      </c>
      <c r="F18" s="33">
        <f t="shared" si="1"/>
        <v>0.07067088579063617</v>
      </c>
      <c r="G18" s="33">
        <v>0.847133501443032</v>
      </c>
      <c r="H18" s="33">
        <v>0.7485879616830243</v>
      </c>
      <c r="J18" s="33"/>
      <c r="K18" s="4">
        <f t="shared" si="0"/>
        <v>94849859.92131686</v>
      </c>
      <c r="L18" s="18">
        <f t="shared" si="2"/>
        <v>35.461431937156036</v>
      </c>
      <c r="M18" s="18">
        <f t="shared" si="3"/>
        <v>31.33626637003224</v>
      </c>
    </row>
    <row r="19" spans="1:13" ht="15">
      <c r="A19" s="5">
        <v>17</v>
      </c>
      <c r="B19" s="5">
        <v>17</v>
      </c>
      <c r="C19" s="1" t="s">
        <v>242</v>
      </c>
      <c r="D19" s="23">
        <v>88149287</v>
      </c>
      <c r="E19" s="29">
        <f>SUM('D1'!D20:AG20)-SUM('D1'!AD20:AE20)</f>
        <v>5646051.558867913</v>
      </c>
      <c r="F19" s="33">
        <f t="shared" si="1"/>
        <v>0.06405101789272456</v>
      </c>
      <c r="G19" s="33">
        <v>0.8162133862018315</v>
      </c>
      <c r="H19" s="33">
        <v>0.7278755610226348</v>
      </c>
      <c r="J19" s="33"/>
      <c r="K19" s="4">
        <f t="shared" si="0"/>
        <v>236346541.27999026</v>
      </c>
      <c r="L19" s="18">
        <f t="shared" si="2"/>
        <v>34.16710045310177</v>
      </c>
      <c r="M19" s="18">
        <f t="shared" si="3"/>
        <v>30.469234922188004</v>
      </c>
    </row>
    <row r="20" spans="1:13" ht="15">
      <c r="A20" s="5">
        <v>18</v>
      </c>
      <c r="B20" s="5">
        <v>18</v>
      </c>
      <c r="C20" s="1" t="s">
        <v>243</v>
      </c>
      <c r="D20" s="23">
        <v>18810044</v>
      </c>
      <c r="E20" s="29">
        <f>SUM('D1'!D21:AG21)-SUM('D1'!AD21:AE21)</f>
        <v>148449327.3891074</v>
      </c>
      <c r="F20" s="33">
        <f t="shared" si="1"/>
        <v>7.892024462521587</v>
      </c>
      <c r="G20" s="33">
        <v>9.01359937192559</v>
      </c>
      <c r="H20" s="33">
        <v>8.909649455344127</v>
      </c>
      <c r="J20" s="33"/>
      <c r="K20" s="4">
        <f t="shared" si="0"/>
        <v>6214163069.17173</v>
      </c>
      <c r="L20" s="18">
        <f t="shared" si="2"/>
        <v>377.3137765084911</v>
      </c>
      <c r="M20" s="18">
        <f t="shared" si="3"/>
        <v>372.96238102543276</v>
      </c>
    </row>
    <row r="21" spans="1:13" ht="15">
      <c r="A21" s="5">
        <v>19</v>
      </c>
      <c r="B21" s="5">
        <v>19</v>
      </c>
      <c r="C21" s="1" t="s">
        <v>244</v>
      </c>
      <c r="D21" s="23">
        <v>7653476</v>
      </c>
      <c r="E21" s="29">
        <f>SUM('D1'!D22:AG22)-SUM('D1'!AD22:AE22)</f>
        <v>2740453.4031770565</v>
      </c>
      <c r="F21" s="33">
        <f t="shared" si="1"/>
        <v>0.3580665050987364</v>
      </c>
      <c r="G21" s="33">
        <v>1.0542384026520397</v>
      </c>
      <c r="H21" s="33">
        <v>1.019210732331905</v>
      </c>
      <c r="J21" s="33"/>
      <c r="K21" s="4">
        <f t="shared" si="0"/>
        <v>114716749.68369317</v>
      </c>
      <c r="L21" s="18">
        <f t="shared" si="2"/>
        <v>44.130946654215705</v>
      </c>
      <c r="M21" s="18">
        <f t="shared" si="3"/>
        <v>42.66467086077971</v>
      </c>
    </row>
    <row r="22" spans="1:13" ht="15">
      <c r="A22" s="5">
        <v>20</v>
      </c>
      <c r="B22" s="5">
        <v>20</v>
      </c>
      <c r="C22" s="1" t="s">
        <v>226</v>
      </c>
      <c r="D22" s="23">
        <v>102321555</v>
      </c>
      <c r="E22" s="29">
        <f>SUM('D1'!D23:AG23)-SUM('D1'!AD23:AE23)</f>
        <v>5049893.36032732</v>
      </c>
      <c r="F22" s="33">
        <f t="shared" si="1"/>
        <v>0.049353172558092184</v>
      </c>
      <c r="G22" s="33">
        <v>0.33766753957776874</v>
      </c>
      <c r="H22" s="33">
        <v>0.31376295969883744</v>
      </c>
      <c r="J22" s="33"/>
      <c r="K22" s="4">
        <f t="shared" si="0"/>
        <v>211391061.00998178</v>
      </c>
      <c r="L22" s="18">
        <f t="shared" si="2"/>
        <v>14.134932040495187</v>
      </c>
      <c r="M22" s="18">
        <f t="shared" si="3"/>
        <v>13.134274374473184</v>
      </c>
    </row>
    <row r="23" spans="1:13" ht="15">
      <c r="A23" s="5">
        <v>21</v>
      </c>
      <c r="B23" s="5">
        <v>21</v>
      </c>
      <c r="C23" s="1" t="s">
        <v>227</v>
      </c>
      <c r="D23" s="23">
        <v>36334562</v>
      </c>
      <c r="E23" s="29">
        <f>SUM('D1'!D24:AG24)-SUM('D1'!AD24:AE24)</f>
        <v>418348.58090641454</v>
      </c>
      <c r="F23" s="33">
        <f t="shared" si="1"/>
        <v>0.011513791769566798</v>
      </c>
      <c r="G23" s="33">
        <v>0.1913799994992771</v>
      </c>
      <c r="H23" s="33">
        <v>0.17248561272451127</v>
      </c>
      <c r="J23" s="33"/>
      <c r="K23" s="4">
        <f t="shared" si="0"/>
        <v>17512280.771032967</v>
      </c>
      <c r="L23" s="18">
        <f t="shared" si="2"/>
        <v>8.011262469039488</v>
      </c>
      <c r="M23" s="18">
        <f t="shared" si="3"/>
        <v>7.220333991454404</v>
      </c>
    </row>
    <row r="24" spans="1:13" ht="15">
      <c r="A24" s="5">
        <v>22</v>
      </c>
      <c r="B24" s="5">
        <v>22</v>
      </c>
      <c r="C24" s="1" t="s">
        <v>245</v>
      </c>
      <c r="D24" s="23">
        <v>64185198</v>
      </c>
      <c r="E24" s="29">
        <f>SUM('D1'!D25:AG25)-SUM('D1'!AD25:AE25)</f>
        <v>1182826.1214204493</v>
      </c>
      <c r="F24" s="33">
        <f t="shared" si="1"/>
        <v>0.018428331738112723</v>
      </c>
      <c r="G24" s="33">
        <v>0.10501969844401457</v>
      </c>
      <c r="H24" s="33">
        <v>0.09774971674154229</v>
      </c>
      <c r="J24" s="33"/>
      <c r="K24" s="4">
        <f t="shared" si="0"/>
        <v>49513692.855720714</v>
      </c>
      <c r="L24" s="18">
        <f t="shared" si="2"/>
        <v>4.396177086715672</v>
      </c>
      <c r="M24" s="18">
        <f t="shared" si="3"/>
        <v>4.091852017659331</v>
      </c>
    </row>
    <row r="25" spans="1:13" ht="15">
      <c r="A25" s="5">
        <v>23</v>
      </c>
      <c r="B25" s="5">
        <v>23</v>
      </c>
      <c r="C25" s="1" t="s">
        <v>246</v>
      </c>
      <c r="D25" s="23">
        <v>50113776</v>
      </c>
      <c r="E25" s="29">
        <f>SUM('D1'!D26:AG26)-SUM('D1'!AD26:AE26)</f>
        <v>73734404.30713508</v>
      </c>
      <c r="F25" s="33">
        <f t="shared" si="1"/>
        <v>1.4713400224947144</v>
      </c>
      <c r="G25" s="33">
        <v>2.1137414562835177</v>
      </c>
      <c r="H25" s="33">
        <v>2.0385705139911474</v>
      </c>
      <c r="J25" s="33"/>
      <c r="K25" s="4">
        <f t="shared" si="0"/>
        <v>3086559031.498828</v>
      </c>
      <c r="L25" s="18">
        <f t="shared" si="2"/>
        <v>88.48227423075619</v>
      </c>
      <c r="M25" s="18">
        <f t="shared" si="3"/>
        <v>85.33558100092642</v>
      </c>
    </row>
    <row r="26" spans="1:13" ht="15">
      <c r="A26" s="5">
        <v>24</v>
      </c>
      <c r="B26" s="5">
        <v>24</v>
      </c>
      <c r="C26" s="1" t="s">
        <v>247</v>
      </c>
      <c r="D26" s="23">
        <v>14762811</v>
      </c>
      <c r="E26" s="29">
        <f>SUM('D1'!D27:AG27)-SUM('D1'!AD27:AE27)</f>
        <v>367950.96817625023</v>
      </c>
      <c r="F26" s="33">
        <f t="shared" si="1"/>
        <v>0.024924180643933612</v>
      </c>
      <c r="G26" s="33">
        <v>0.2889635582667693</v>
      </c>
      <c r="H26" s="33">
        <v>0.2674758690154754</v>
      </c>
      <c r="J26" s="33"/>
      <c r="K26" s="4">
        <f t="shared" si="0"/>
        <v>15402611.503341923</v>
      </c>
      <c r="L26" s="18">
        <f t="shared" si="2"/>
        <v>12.096159030826094</v>
      </c>
      <c r="M26" s="18">
        <f t="shared" si="3"/>
        <v>11.196673614922306</v>
      </c>
    </row>
    <row r="27" spans="1:13" ht="15">
      <c r="A27" s="5">
        <v>25</v>
      </c>
      <c r="B27" s="5">
        <v>25</v>
      </c>
      <c r="C27" s="1" t="s">
        <v>228</v>
      </c>
      <c r="D27" s="23">
        <v>26216958</v>
      </c>
      <c r="E27" s="29">
        <f>SUM('D1'!D28:AG28)-SUM('D1'!AD28:AE28)</f>
        <v>2978254.0407596165</v>
      </c>
      <c r="F27" s="33">
        <f t="shared" si="1"/>
        <v>0.11360029034488352</v>
      </c>
      <c r="G27" s="33">
        <v>0.4945684952895712</v>
      </c>
      <c r="H27" s="33">
        <v>0.4611906130003113</v>
      </c>
      <c r="J27" s="33"/>
      <c r="K27" s="4">
        <f t="shared" si="0"/>
        <v>124671203.27321792</v>
      </c>
      <c r="L27" s="18">
        <f t="shared" si="2"/>
        <v>20.702884497069096</v>
      </c>
      <c r="M27" s="18">
        <f t="shared" si="3"/>
        <v>19.30566965549953</v>
      </c>
    </row>
    <row r="28" spans="1:13" ht="15">
      <c r="A28" s="5">
        <v>26</v>
      </c>
      <c r="B28" s="5">
        <v>26</v>
      </c>
      <c r="C28" s="1" t="s">
        <v>248</v>
      </c>
      <c r="D28" s="23">
        <v>33246996</v>
      </c>
      <c r="E28" s="29">
        <f>SUM('D1'!D29:AG29)-SUM('D1'!AD29:AE29)</f>
        <v>3565758.351046092</v>
      </c>
      <c r="F28" s="33">
        <f t="shared" si="1"/>
        <v>0.10725054230602042</v>
      </c>
      <c r="G28" s="33">
        <v>0.446810744053007</v>
      </c>
      <c r="H28" s="33">
        <v>0.42523061365276543</v>
      </c>
      <c r="J28" s="33"/>
      <c r="K28" s="4">
        <f t="shared" si="0"/>
        <v>149264427.45396492</v>
      </c>
      <c r="L28" s="18">
        <f t="shared" si="2"/>
        <v>18.703721151430898</v>
      </c>
      <c r="M28" s="18">
        <f t="shared" si="3"/>
        <v>17.800366102811587</v>
      </c>
    </row>
    <row r="29" spans="1:13" ht="15">
      <c r="A29" s="5">
        <v>27</v>
      </c>
      <c r="B29" s="5">
        <v>27</v>
      </c>
      <c r="C29" s="1" t="s">
        <v>249</v>
      </c>
      <c r="D29" s="23">
        <v>36229387</v>
      </c>
      <c r="E29" s="29">
        <f>SUM('D1'!D30:AG30)-SUM('D1'!AD30:AE30)</f>
        <v>4545045.2800058825</v>
      </c>
      <c r="F29" s="33">
        <f t="shared" si="1"/>
        <v>0.12545189572227325</v>
      </c>
      <c r="G29" s="33">
        <v>0.7592327212262511</v>
      </c>
      <c r="H29" s="33">
        <v>0.6889682065415592</v>
      </c>
      <c r="J29" s="33"/>
      <c r="K29" s="4">
        <f t="shared" si="0"/>
        <v>190257867.94368625</v>
      </c>
      <c r="L29" s="18">
        <f t="shared" si="2"/>
        <v>31.781861326891484</v>
      </c>
      <c r="M29" s="18">
        <f t="shared" si="3"/>
        <v>28.84055360993294</v>
      </c>
    </row>
    <row r="30" spans="1:13" ht="15">
      <c r="A30" s="5">
        <v>28</v>
      </c>
      <c r="B30" s="5">
        <v>28</v>
      </c>
      <c r="C30" s="1" t="s">
        <v>222</v>
      </c>
      <c r="D30" s="23">
        <v>4658723</v>
      </c>
      <c r="E30" s="29">
        <f>SUM('D1'!D31:AG31)-SUM('D1'!AD31:AE31)</f>
        <v>443255.6593456906</v>
      </c>
      <c r="F30" s="33">
        <f t="shared" si="1"/>
        <v>0.09514531328557002</v>
      </c>
      <c r="G30" s="33">
        <v>0.3802505374559031</v>
      </c>
      <c r="H30" s="33">
        <v>0.3420981927355671</v>
      </c>
      <c r="J30" s="33"/>
      <c r="K30" s="4">
        <f t="shared" si="0"/>
        <v>18554903.528040282</v>
      </c>
      <c r="L30" s="18">
        <f t="shared" si="2"/>
        <v>15.91747762317283</v>
      </c>
      <c r="M30" s="18">
        <f t="shared" si="3"/>
        <v>14.320401397007206</v>
      </c>
    </row>
    <row r="31" spans="1:13" ht="15">
      <c r="A31" s="5">
        <v>29</v>
      </c>
      <c r="B31" s="5">
        <v>29</v>
      </c>
      <c r="C31" s="1" t="s">
        <v>250</v>
      </c>
      <c r="D31" s="23">
        <v>62691269</v>
      </c>
      <c r="E31" s="29">
        <f>SUM('D1'!D32:AG32)-SUM('D1'!AD32:AE32)</f>
        <v>2014778.3061311068</v>
      </c>
      <c r="F31" s="33">
        <f t="shared" si="1"/>
        <v>0.03213810054046133</v>
      </c>
      <c r="G31" s="33">
        <v>0.328221560126543</v>
      </c>
      <c r="H31" s="33">
        <v>0.2926143887196631</v>
      </c>
      <c r="J31" s="33"/>
      <c r="K31" s="4">
        <f t="shared" si="0"/>
        <v>84339627.2838012</v>
      </c>
      <c r="L31" s="18">
        <f t="shared" si="2"/>
        <v>13.739518617677152</v>
      </c>
      <c r="M31" s="18">
        <f t="shared" si="3"/>
        <v>12.248984618999456</v>
      </c>
    </row>
    <row r="32" spans="1:13" ht="15">
      <c r="A32" s="5">
        <v>30</v>
      </c>
      <c r="B32" s="5">
        <v>30</v>
      </c>
      <c r="C32" s="1" t="s">
        <v>251</v>
      </c>
      <c r="D32" s="23">
        <v>54173255</v>
      </c>
      <c r="E32" s="29">
        <f>SUM('D1'!D33:AG33)-SUM('D1'!AD33:AE33)</f>
        <v>8379434.646496134</v>
      </c>
      <c r="F32" s="33">
        <f t="shared" si="1"/>
        <v>0.15467844135443096</v>
      </c>
      <c r="G32" s="33">
        <v>0.6630663750188229</v>
      </c>
      <c r="H32" s="33">
        <v>0.6158847256716593</v>
      </c>
      <c r="J32" s="33"/>
      <c r="K32" s="4">
        <f t="shared" si="0"/>
        <v>350767324.0196514</v>
      </c>
      <c r="L32" s="18">
        <f t="shared" si="2"/>
        <v>27.756289991475434</v>
      </c>
      <c r="M32" s="18">
        <f t="shared" si="3"/>
        <v>25.781242558978494</v>
      </c>
    </row>
    <row r="33" spans="1:13" ht="15">
      <c r="A33" s="5">
        <v>31</v>
      </c>
      <c r="B33" s="5">
        <v>31</v>
      </c>
      <c r="C33" s="1" t="s">
        <v>17</v>
      </c>
      <c r="D33" s="23">
        <v>2036983</v>
      </c>
      <c r="E33" s="29">
        <f>SUM('D1'!D34:AG34)-SUM('D1'!AD34:AE34)</f>
        <v>0</v>
      </c>
      <c r="F33" s="33">
        <f t="shared" si="1"/>
        <v>0</v>
      </c>
      <c r="G33" s="33">
        <v>1.2657671349870072</v>
      </c>
      <c r="H33" s="33">
        <v>1.0713856614897785</v>
      </c>
      <c r="J33" s="33"/>
      <c r="K33" s="4">
        <f t="shared" si="0"/>
        <v>0</v>
      </c>
      <c r="L33" s="18">
        <f t="shared" si="2"/>
        <v>52.98564515412362</v>
      </c>
      <c r="M33" s="18">
        <f t="shared" si="3"/>
        <v>44.84873948279287</v>
      </c>
    </row>
    <row r="34" spans="1:13" ht="15">
      <c r="A34" s="5">
        <v>32</v>
      </c>
      <c r="B34" s="5">
        <v>32</v>
      </c>
      <c r="C34" s="1" t="s">
        <v>18</v>
      </c>
      <c r="D34" s="23">
        <v>5517576</v>
      </c>
      <c r="E34" s="29">
        <f>SUM('D1'!D35:AG35)-SUM('D1'!AD35:AE35)</f>
        <v>977232.6706105158</v>
      </c>
      <c r="F34" s="33">
        <f t="shared" si="1"/>
        <v>0.17711267966413435</v>
      </c>
      <c r="G34" s="33">
        <v>0.5280451564727231</v>
      </c>
      <c r="H34" s="33">
        <v>0.48868884623577163</v>
      </c>
      <c r="J34" s="33"/>
      <c r="K34" s="4">
        <f t="shared" si="0"/>
        <v>40907448.20809149</v>
      </c>
      <c r="L34" s="18">
        <f t="shared" si="2"/>
        <v>22.104234272526426</v>
      </c>
      <c r="M34" s="18">
        <f t="shared" si="3"/>
        <v>20.45675944785252</v>
      </c>
    </row>
    <row r="35" spans="1:13" ht="15">
      <c r="A35" s="7">
        <v>33</v>
      </c>
      <c r="B35" s="7"/>
      <c r="C35" s="8" t="s">
        <v>19</v>
      </c>
      <c r="D35" s="7">
        <v>937100631</v>
      </c>
      <c r="E35" s="9">
        <f>SUM(E3:E34)</f>
        <v>381036348.87571675</v>
      </c>
      <c r="F35" s="35"/>
      <c r="G35" s="35"/>
      <c r="H35" s="35"/>
      <c r="I35" s="7"/>
      <c r="J35" s="35"/>
      <c r="K35" s="9">
        <f t="shared" si="0"/>
        <v>15950372082.11194</v>
      </c>
      <c r="L35" s="44"/>
      <c r="M35" s="44"/>
    </row>
    <row r="36" spans="4:13" ht="15">
      <c r="D36" s="23"/>
      <c r="E36" s="29"/>
      <c r="F36" s="59"/>
      <c r="G36" s="59"/>
      <c r="H36" s="59"/>
      <c r="I36" s="23"/>
      <c r="J36" s="59"/>
      <c r="K36" s="29"/>
      <c r="L36" s="60"/>
      <c r="M36" s="60"/>
    </row>
    <row r="37" spans="1:13" ht="15">
      <c r="A37" s="5">
        <v>34</v>
      </c>
      <c r="C37" s="1" t="s">
        <v>43</v>
      </c>
      <c r="D37" s="13"/>
      <c r="E37" s="31">
        <f>SUM('D1'!D38:AG38)</f>
        <v>56601361.70958615</v>
      </c>
      <c r="F37" s="61"/>
      <c r="G37" s="61"/>
      <c r="H37" s="61"/>
      <c r="I37" s="13"/>
      <c r="J37" s="61"/>
      <c r="K37" s="31">
        <f t="shared" si="0"/>
        <v>2369361301.844131</v>
      </c>
      <c r="L37" s="62"/>
      <c r="M37" s="62"/>
    </row>
    <row r="38" spans="1:11" ht="15">
      <c r="A38" s="7"/>
      <c r="B38" s="7"/>
      <c r="C38" s="8" t="s">
        <v>1</v>
      </c>
      <c r="D38" s="23"/>
      <c r="E38" s="29">
        <f>E35+E37</f>
        <v>437637710.5853029</v>
      </c>
      <c r="G38" s="33"/>
      <c r="J38" s="33"/>
      <c r="K38" s="4">
        <f t="shared" si="0"/>
        <v>18319733383.95607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33" bestFit="1" customWidth="1"/>
    <col min="7" max="7" width="21.00390625" style="5" bestFit="1" customWidth="1"/>
    <col min="8" max="8" width="25.50390625" style="33" bestFit="1" customWidth="1"/>
    <col min="9" max="10" width="9.00390625" style="5" customWidth="1"/>
    <col min="11" max="11" width="20.75390625" style="4" bestFit="1" customWidth="1"/>
    <col min="12" max="12" width="21.00390625" style="18" bestFit="1" customWidth="1"/>
    <col min="13" max="13" width="25.50390625" style="18" bestFit="1" customWidth="1"/>
    <col min="14" max="14" width="9.00390625" style="5" customWidth="1"/>
    <col min="15" max="15" width="14.625" style="5" customWidth="1"/>
    <col min="16" max="16384" width="9.00390625" style="5" customWidth="1"/>
  </cols>
  <sheetData>
    <row r="1" spans="1:15" ht="18.75">
      <c r="A1" s="11" t="s">
        <v>162</v>
      </c>
      <c r="B1" s="1" t="s">
        <v>4</v>
      </c>
      <c r="C1" s="1" t="s">
        <v>10</v>
      </c>
      <c r="D1" s="1" t="s">
        <v>8</v>
      </c>
      <c r="E1" s="1" t="s">
        <v>35</v>
      </c>
      <c r="F1" s="36" t="s">
        <v>36</v>
      </c>
      <c r="G1" s="5" t="s">
        <v>217</v>
      </c>
      <c r="H1" s="33" t="s">
        <v>218</v>
      </c>
      <c r="K1" s="2" t="s">
        <v>35</v>
      </c>
      <c r="L1" s="18" t="s">
        <v>217</v>
      </c>
      <c r="M1" s="18" t="s">
        <v>218</v>
      </c>
      <c r="O1" s="1" t="s">
        <v>97</v>
      </c>
    </row>
    <row r="2" spans="1:16" ht="16.5">
      <c r="A2" s="1" t="s">
        <v>3</v>
      </c>
      <c r="B2" s="1" t="s">
        <v>5</v>
      </c>
      <c r="C2" s="22" t="s">
        <v>163</v>
      </c>
      <c r="D2" s="1" t="s">
        <v>9</v>
      </c>
      <c r="E2" s="5" t="s">
        <v>11</v>
      </c>
      <c r="F2" s="33" t="s">
        <v>161</v>
      </c>
      <c r="G2" s="5" t="s">
        <v>161</v>
      </c>
      <c r="H2" s="33" t="s">
        <v>161</v>
      </c>
      <c r="K2" s="4" t="s">
        <v>165</v>
      </c>
      <c r="L2" s="18" t="s">
        <v>166</v>
      </c>
      <c r="M2" s="18" t="s">
        <v>166</v>
      </c>
      <c r="O2" s="18">
        <f>44/12</f>
        <v>3.6666666666666665</v>
      </c>
      <c r="P2" s="5" t="s">
        <v>164</v>
      </c>
    </row>
    <row r="3" spans="1:13" ht="15">
      <c r="A3" s="7">
        <v>1</v>
      </c>
      <c r="B3" s="7">
        <v>1</v>
      </c>
      <c r="C3" s="8" t="s">
        <v>229</v>
      </c>
      <c r="D3" s="7">
        <v>15817764</v>
      </c>
      <c r="E3" s="9">
        <f>SUM('D2'!D4:Z4)+SUM('D2'!AC4:AE4)+'D2'!AH4</f>
        <v>5591166.731766316</v>
      </c>
      <c r="F3" s="35">
        <f>E3/D3</f>
        <v>0.3534739000889327</v>
      </c>
      <c r="G3" s="35">
        <v>0.72376722095007</v>
      </c>
      <c r="H3" s="35">
        <v>0.668352686729461</v>
      </c>
      <c r="I3" s="7"/>
      <c r="J3" s="35"/>
      <c r="K3" s="9">
        <f aca="true" t="shared" si="0" ref="K3:K38">E3*$O$2</f>
        <v>20500944.683143158</v>
      </c>
      <c r="L3" s="44">
        <f aca="true" t="shared" si="1" ref="L3:L34">G3*$O$2</f>
        <v>2.65381314348359</v>
      </c>
      <c r="M3" s="44">
        <f aca="true" t="shared" si="2" ref="M3:M34">H3*$O$2</f>
        <v>2.450626518008024</v>
      </c>
    </row>
    <row r="4" spans="1:13" ht="15">
      <c r="A4" s="5">
        <v>2</v>
      </c>
      <c r="B4" s="5">
        <v>2</v>
      </c>
      <c r="C4" s="1" t="s">
        <v>230</v>
      </c>
      <c r="D4" s="23">
        <v>1659542</v>
      </c>
      <c r="E4" s="29">
        <f>SUM('D2'!D5:Z5)+SUM('D2'!AC5:AE5)+'D2'!AH5</f>
        <v>214378.52030820586</v>
      </c>
      <c r="F4" s="33">
        <f aca="true" t="shared" si="3" ref="F4:F34">E4/D4</f>
        <v>0.129179327976156</v>
      </c>
      <c r="G4" s="33">
        <v>0.7763832173878512</v>
      </c>
      <c r="H4" s="33">
        <v>0.725227799571146</v>
      </c>
      <c r="J4" s="33"/>
      <c r="K4" s="4">
        <f t="shared" si="0"/>
        <v>786054.5744634215</v>
      </c>
      <c r="L4" s="18">
        <f t="shared" si="1"/>
        <v>2.8467384637554543</v>
      </c>
      <c r="M4" s="18">
        <f t="shared" si="2"/>
        <v>2.6591685984275353</v>
      </c>
    </row>
    <row r="5" spans="1:13" ht="15">
      <c r="A5" s="5">
        <v>3</v>
      </c>
      <c r="B5" s="5">
        <v>3</v>
      </c>
      <c r="C5" s="1" t="s">
        <v>224</v>
      </c>
      <c r="D5" s="23">
        <v>38856530</v>
      </c>
      <c r="E5" s="29">
        <f>SUM('D2'!D6:Z6)+SUM('D2'!AC6:AE6)+'D2'!AH6</f>
        <v>4118730.875452451</v>
      </c>
      <c r="F5" s="33">
        <f t="shared" si="3"/>
        <v>0.10599842228455425</v>
      </c>
      <c r="G5" s="33">
        <v>0.6265203208322261</v>
      </c>
      <c r="H5" s="33">
        <v>0.5534517833162315</v>
      </c>
      <c r="J5" s="33"/>
      <c r="K5" s="4">
        <f t="shared" si="0"/>
        <v>15102013.20999232</v>
      </c>
      <c r="L5" s="18">
        <f t="shared" si="1"/>
        <v>2.297241176384829</v>
      </c>
      <c r="M5" s="18">
        <f t="shared" si="2"/>
        <v>2.0293232054928487</v>
      </c>
    </row>
    <row r="6" spans="1:13" ht="15">
      <c r="A6" s="5">
        <v>4</v>
      </c>
      <c r="B6" s="5">
        <v>4</v>
      </c>
      <c r="C6" s="1" t="s">
        <v>231</v>
      </c>
      <c r="D6" s="23">
        <v>11164509</v>
      </c>
      <c r="E6" s="29">
        <f>SUM('D2'!D7:Z7)+SUM('D2'!AC7:AE7)+'D2'!AH7</f>
        <v>1432126.0692314068</v>
      </c>
      <c r="F6" s="33">
        <f t="shared" si="3"/>
        <v>0.12827488152245717</v>
      </c>
      <c r="G6" s="33">
        <v>0.6370839803994994</v>
      </c>
      <c r="H6" s="33">
        <v>0.5470974913963375</v>
      </c>
      <c r="J6" s="33"/>
      <c r="K6" s="4">
        <f t="shared" si="0"/>
        <v>5251128.920515158</v>
      </c>
      <c r="L6" s="18">
        <f t="shared" si="1"/>
        <v>2.3359745947981643</v>
      </c>
      <c r="M6" s="18">
        <f t="shared" si="2"/>
        <v>2.0060241351199037</v>
      </c>
    </row>
    <row r="7" spans="1:13" ht="15">
      <c r="A7" s="5">
        <v>5</v>
      </c>
      <c r="B7" s="5">
        <v>5</v>
      </c>
      <c r="C7" s="1" t="s">
        <v>232</v>
      </c>
      <c r="D7" s="23">
        <v>17800103</v>
      </c>
      <c r="E7" s="29">
        <f>SUM('D2'!D8:Z8)+SUM('D2'!AC8:AE8)+'D2'!AH8</f>
        <v>5592448.389022896</v>
      </c>
      <c r="F7" s="33">
        <f t="shared" si="3"/>
        <v>0.3141806757535558</v>
      </c>
      <c r="G7" s="33">
        <v>1.0392634138396992</v>
      </c>
      <c r="H7" s="33">
        <v>0.9503589354030648</v>
      </c>
      <c r="J7" s="33"/>
      <c r="K7" s="4">
        <f t="shared" si="0"/>
        <v>20505644.09308395</v>
      </c>
      <c r="L7" s="18">
        <f t="shared" si="1"/>
        <v>3.8106325174122304</v>
      </c>
      <c r="M7" s="18">
        <f t="shared" si="2"/>
        <v>3.4846494298112374</v>
      </c>
    </row>
    <row r="8" spans="1:13" ht="15">
      <c r="A8" s="5">
        <v>6</v>
      </c>
      <c r="B8" s="5">
        <v>6</v>
      </c>
      <c r="C8" s="1" t="s">
        <v>233</v>
      </c>
      <c r="D8" s="23">
        <v>25778201</v>
      </c>
      <c r="E8" s="29">
        <f>SUM('D2'!D9:Z9)+SUM('D2'!AC9:AE9)+'D2'!AH9</f>
        <v>16246993.901046697</v>
      </c>
      <c r="F8" s="33">
        <f t="shared" si="3"/>
        <v>0.6302609674370487</v>
      </c>
      <c r="G8" s="33">
        <v>1.472762652406961</v>
      </c>
      <c r="H8" s="33">
        <v>1.3751576328668065</v>
      </c>
      <c r="J8" s="33"/>
      <c r="K8" s="4">
        <f t="shared" si="0"/>
        <v>59572310.97050455</v>
      </c>
      <c r="L8" s="18">
        <f t="shared" si="1"/>
        <v>5.4001297254921905</v>
      </c>
      <c r="M8" s="18">
        <f t="shared" si="2"/>
        <v>5.042244653844957</v>
      </c>
    </row>
    <row r="9" spans="1:13" ht="15">
      <c r="A9" s="5">
        <v>7</v>
      </c>
      <c r="B9" s="5">
        <v>7</v>
      </c>
      <c r="C9" s="1" t="s">
        <v>234</v>
      </c>
      <c r="D9" s="23">
        <v>10492796</v>
      </c>
      <c r="E9" s="29">
        <f>SUM('D2'!D10:Z10)+SUM('D2'!AC10:AE10)+'D2'!AH10</f>
        <v>12124927.03999552</v>
      </c>
      <c r="F9" s="33">
        <f t="shared" si="3"/>
        <v>1.1555477720138196</v>
      </c>
      <c r="G9" s="33">
        <v>1.6256037716109917</v>
      </c>
      <c r="H9" s="33">
        <v>1.3930358923649653</v>
      </c>
      <c r="J9" s="33"/>
      <c r="K9" s="4">
        <f t="shared" si="0"/>
        <v>44458065.813316904</v>
      </c>
      <c r="L9" s="18">
        <f t="shared" si="1"/>
        <v>5.9605471625736355</v>
      </c>
      <c r="M9" s="18">
        <f t="shared" si="2"/>
        <v>5.107798272004873</v>
      </c>
    </row>
    <row r="10" spans="1:13" ht="15">
      <c r="A10" s="5">
        <v>8</v>
      </c>
      <c r="B10" s="5">
        <v>8</v>
      </c>
      <c r="C10" s="1" t="s">
        <v>235</v>
      </c>
      <c r="D10" s="23">
        <v>9696094</v>
      </c>
      <c r="E10" s="29">
        <f>SUM('D2'!D11:Z11)+SUM('D2'!AC11:AE11)+'D2'!AH11</f>
        <v>23765155.67805423</v>
      </c>
      <c r="F10" s="33">
        <f t="shared" si="3"/>
        <v>2.4510030201908344</v>
      </c>
      <c r="G10" s="33">
        <v>3.3897051895333</v>
      </c>
      <c r="H10" s="33">
        <v>3.2788713080859493</v>
      </c>
      <c r="J10" s="33"/>
      <c r="K10" s="4">
        <f t="shared" si="0"/>
        <v>87138904.1528655</v>
      </c>
      <c r="L10" s="18">
        <f t="shared" si="1"/>
        <v>12.428919028288766</v>
      </c>
      <c r="M10" s="18">
        <f t="shared" si="2"/>
        <v>12.02252812964848</v>
      </c>
    </row>
    <row r="11" spans="1:13" ht="15">
      <c r="A11" s="5">
        <v>9</v>
      </c>
      <c r="B11" s="5">
        <v>9</v>
      </c>
      <c r="C11" s="1" t="s">
        <v>236</v>
      </c>
      <c r="D11" s="23">
        <v>20093290</v>
      </c>
      <c r="E11" s="29">
        <f>SUM('D2'!D12:Z12)+SUM('D2'!AC12:AE12)+'D2'!AH12</f>
        <v>37388667.865715645</v>
      </c>
      <c r="F11" s="33">
        <f t="shared" si="3"/>
        <v>1.8607539066880359</v>
      </c>
      <c r="G11" s="33">
        <v>4.241677619437933</v>
      </c>
      <c r="H11" s="33">
        <v>4.058548248226201</v>
      </c>
      <c r="J11" s="33"/>
      <c r="K11" s="4">
        <f t="shared" si="0"/>
        <v>137091782.1742907</v>
      </c>
      <c r="L11" s="18">
        <f t="shared" si="1"/>
        <v>15.552817937939087</v>
      </c>
      <c r="M11" s="18">
        <f t="shared" si="2"/>
        <v>14.881343576829405</v>
      </c>
    </row>
    <row r="12" spans="1:13" ht="15">
      <c r="A12" s="5">
        <v>10</v>
      </c>
      <c r="B12" s="5">
        <v>10</v>
      </c>
      <c r="C12" s="1" t="s">
        <v>237</v>
      </c>
      <c r="D12" s="23">
        <v>6343117</v>
      </c>
      <c r="E12" s="29">
        <f>SUM('D2'!D13:Z13)+SUM('D2'!AC13:AE13)+'D2'!AH13</f>
        <v>1428386.513646136</v>
      </c>
      <c r="F12" s="33">
        <f t="shared" si="3"/>
        <v>0.22518684641102096</v>
      </c>
      <c r="G12" s="33">
        <v>0.9617474861689633</v>
      </c>
      <c r="H12" s="33">
        <v>0.7672041530216878</v>
      </c>
      <c r="J12" s="33"/>
      <c r="K12" s="4">
        <f t="shared" si="0"/>
        <v>5237417.2167024985</v>
      </c>
      <c r="L12" s="18">
        <f t="shared" si="1"/>
        <v>3.5264074492861988</v>
      </c>
      <c r="M12" s="18">
        <f t="shared" si="2"/>
        <v>2.813081894412855</v>
      </c>
    </row>
    <row r="13" spans="1:13" ht="15">
      <c r="A13" s="5">
        <v>11</v>
      </c>
      <c r="B13" s="5">
        <v>11</v>
      </c>
      <c r="C13" s="1" t="s">
        <v>238</v>
      </c>
      <c r="D13" s="23">
        <v>15707720</v>
      </c>
      <c r="E13" s="29">
        <f>SUM('D2'!D14:Z14)+SUM('D2'!AC14:AE14)+'D2'!AH14</f>
        <v>1053643.4934764467</v>
      </c>
      <c r="F13" s="33">
        <f t="shared" si="3"/>
        <v>0.06707806692992024</v>
      </c>
      <c r="G13" s="33">
        <v>1.2898625695337342</v>
      </c>
      <c r="H13" s="33">
        <v>1.181855994472756</v>
      </c>
      <c r="J13" s="33"/>
      <c r="K13" s="4">
        <f t="shared" si="0"/>
        <v>3863359.4760803045</v>
      </c>
      <c r="L13" s="18">
        <f t="shared" si="1"/>
        <v>4.729496088290358</v>
      </c>
      <c r="M13" s="18">
        <f t="shared" si="2"/>
        <v>4.333471979733439</v>
      </c>
    </row>
    <row r="14" spans="1:13" ht="15">
      <c r="A14" s="5">
        <v>12</v>
      </c>
      <c r="B14" s="5">
        <v>12</v>
      </c>
      <c r="C14" s="1" t="s">
        <v>239</v>
      </c>
      <c r="D14" s="23">
        <v>28475033</v>
      </c>
      <c r="E14" s="29">
        <f>SUM('D2'!D15:Z15)+SUM('D2'!AC15:AE15)+'D2'!AH15</f>
        <v>859088.9726282984</v>
      </c>
      <c r="F14" s="33">
        <f t="shared" si="3"/>
        <v>0.030169902617085586</v>
      </c>
      <c r="G14" s="33">
        <v>0.8065759549675589</v>
      </c>
      <c r="H14" s="33">
        <v>0.725884260086394</v>
      </c>
      <c r="J14" s="33"/>
      <c r="K14" s="4">
        <f t="shared" si="0"/>
        <v>3149992.8996370942</v>
      </c>
      <c r="L14" s="18">
        <f t="shared" si="1"/>
        <v>2.9574451682143823</v>
      </c>
      <c r="M14" s="18">
        <f t="shared" si="2"/>
        <v>2.6615756203167775</v>
      </c>
    </row>
    <row r="15" spans="1:13" ht="15">
      <c r="A15" s="5">
        <v>13</v>
      </c>
      <c r="B15" s="5">
        <v>13</v>
      </c>
      <c r="C15" s="1" t="s">
        <v>240</v>
      </c>
      <c r="D15" s="23">
        <v>50385454</v>
      </c>
      <c r="E15" s="29">
        <f>SUM('D2'!D16:Z16)+SUM('D2'!AC16:AE16)+'D2'!AH16</f>
        <v>1100261.40787761</v>
      </c>
      <c r="F15" s="33">
        <f t="shared" si="3"/>
        <v>0.02183688585752567</v>
      </c>
      <c r="G15" s="33">
        <v>0.528933390396705</v>
      </c>
      <c r="H15" s="33">
        <v>0.45407145325987486</v>
      </c>
      <c r="J15" s="33"/>
      <c r="K15" s="4">
        <f t="shared" si="0"/>
        <v>4034291.82888457</v>
      </c>
      <c r="L15" s="18">
        <f t="shared" si="1"/>
        <v>1.9394224314545847</v>
      </c>
      <c r="M15" s="18">
        <f t="shared" si="2"/>
        <v>1.6649286619528745</v>
      </c>
    </row>
    <row r="16" spans="1:13" ht="15">
      <c r="A16" s="5">
        <v>14</v>
      </c>
      <c r="B16" s="5">
        <v>14</v>
      </c>
      <c r="C16" s="1" t="s">
        <v>241</v>
      </c>
      <c r="D16" s="23">
        <v>41855798</v>
      </c>
      <c r="E16" s="29">
        <f>SUM('D2'!D17:Z17)+SUM('D2'!AC17:AE17)+'D2'!AH17</f>
        <v>1338566.107064812</v>
      </c>
      <c r="F16" s="33">
        <f t="shared" si="3"/>
        <v>0.03198042257048383</v>
      </c>
      <c r="G16" s="33">
        <v>0.7639571503470827</v>
      </c>
      <c r="H16" s="33">
        <v>0.6654802339617792</v>
      </c>
      <c r="J16" s="33"/>
      <c r="K16" s="4">
        <f t="shared" si="0"/>
        <v>4908075.72590431</v>
      </c>
      <c r="L16" s="18">
        <f t="shared" si="1"/>
        <v>2.801176217939303</v>
      </c>
      <c r="M16" s="18">
        <f t="shared" si="2"/>
        <v>2.4400941911931904</v>
      </c>
    </row>
    <row r="17" spans="1:13" ht="15">
      <c r="A17" s="5">
        <v>15</v>
      </c>
      <c r="B17" s="5">
        <v>15</v>
      </c>
      <c r="C17" s="1" t="s">
        <v>225</v>
      </c>
      <c r="D17" s="23">
        <v>3810740</v>
      </c>
      <c r="E17" s="29">
        <f>SUM('D2'!D18:Z18)+SUM('D2'!AC18:AE18)+'D2'!AH18</f>
        <v>112425.21841841814</v>
      </c>
      <c r="F17" s="33">
        <f t="shared" si="3"/>
        <v>0.029502201257083437</v>
      </c>
      <c r="G17" s="33">
        <v>0.505084682917479</v>
      </c>
      <c r="H17" s="33">
        <v>0.4386619108799484</v>
      </c>
      <c r="J17" s="33"/>
      <c r="K17" s="4">
        <f t="shared" si="0"/>
        <v>412225.80086753314</v>
      </c>
      <c r="L17" s="18">
        <f t="shared" si="1"/>
        <v>1.8519771706974228</v>
      </c>
      <c r="M17" s="18">
        <f t="shared" si="2"/>
        <v>1.6084270065598107</v>
      </c>
    </row>
    <row r="18" spans="1:13" ht="15">
      <c r="A18" s="5">
        <v>16</v>
      </c>
      <c r="B18" s="5">
        <v>16</v>
      </c>
      <c r="C18" s="1" t="s">
        <v>15</v>
      </c>
      <c r="D18" s="23">
        <v>32062084</v>
      </c>
      <c r="E18" s="29">
        <f>SUM('D2'!D19:Z19)+SUM('D2'!AC19:AE19)+'D2'!AH19</f>
        <v>1709370.238176165</v>
      </c>
      <c r="F18" s="33">
        <f t="shared" si="3"/>
        <v>0.05331438337495981</v>
      </c>
      <c r="G18" s="33">
        <v>0.6157532389472562</v>
      </c>
      <c r="H18" s="33">
        <v>0.5431741090741746</v>
      </c>
      <c r="J18" s="33"/>
      <c r="K18" s="4">
        <f t="shared" si="0"/>
        <v>6267690.873312605</v>
      </c>
      <c r="L18" s="18">
        <f t="shared" si="1"/>
        <v>2.257761876139939</v>
      </c>
      <c r="M18" s="18">
        <f t="shared" si="2"/>
        <v>1.9916383999386402</v>
      </c>
    </row>
    <row r="19" spans="1:13" ht="15">
      <c r="A19" s="5">
        <v>17</v>
      </c>
      <c r="B19" s="5">
        <v>17</v>
      </c>
      <c r="C19" s="1" t="s">
        <v>242</v>
      </c>
      <c r="D19" s="23">
        <v>88149287</v>
      </c>
      <c r="E19" s="29">
        <f>SUM('D2'!D20:Z20)+SUM('D2'!AC20:AE20)+'D2'!AH20</f>
        <v>4529466.273911469</v>
      </c>
      <c r="F19" s="33">
        <f t="shared" si="3"/>
        <v>0.05138403755791546</v>
      </c>
      <c r="G19" s="33">
        <v>0.7532031602567923</v>
      </c>
      <c r="H19" s="33">
        <v>0.680754141469103</v>
      </c>
      <c r="J19" s="33"/>
      <c r="K19" s="4">
        <f t="shared" si="0"/>
        <v>16608043.004342051</v>
      </c>
      <c r="L19" s="18">
        <f t="shared" si="1"/>
        <v>2.7617449209415716</v>
      </c>
      <c r="M19" s="18">
        <f t="shared" si="2"/>
        <v>2.496098518720044</v>
      </c>
    </row>
    <row r="20" spans="1:13" ht="15">
      <c r="A20" s="5">
        <v>18</v>
      </c>
      <c r="B20" s="5">
        <v>18</v>
      </c>
      <c r="C20" s="1" t="s">
        <v>243</v>
      </c>
      <c r="D20" s="23">
        <v>18810044</v>
      </c>
      <c r="E20" s="29">
        <f>SUM('D2'!D21:Z21)+SUM('D2'!AC21:AE21)+'D2'!AH21</f>
        <v>95140959.61735408</v>
      </c>
      <c r="F20" s="33">
        <f t="shared" si="3"/>
        <v>5.057987084844356</v>
      </c>
      <c r="G20" s="33">
        <v>5.823767453074875</v>
      </c>
      <c r="H20" s="33">
        <v>5.745491687741486</v>
      </c>
      <c r="J20" s="33"/>
      <c r="K20" s="4">
        <f t="shared" si="0"/>
        <v>348850185.26363164</v>
      </c>
      <c r="L20" s="18">
        <f t="shared" si="1"/>
        <v>21.353813994607872</v>
      </c>
      <c r="M20" s="18">
        <f t="shared" si="2"/>
        <v>21.066802855052117</v>
      </c>
    </row>
    <row r="21" spans="1:13" ht="15">
      <c r="A21" s="5">
        <v>19</v>
      </c>
      <c r="B21" s="5">
        <v>19</v>
      </c>
      <c r="C21" s="1" t="s">
        <v>244</v>
      </c>
      <c r="D21" s="23">
        <v>7653476</v>
      </c>
      <c r="E21" s="29">
        <f>SUM('D2'!D22:Z22)+SUM('D2'!AC22:AE22)+'D2'!AH22</f>
        <v>8014515.75802028</v>
      </c>
      <c r="F21" s="33">
        <f t="shared" si="3"/>
        <v>1.0471733050473118</v>
      </c>
      <c r="G21" s="33">
        <v>1.5710120978965494</v>
      </c>
      <c r="H21" s="33">
        <v>1.5445133393961794</v>
      </c>
      <c r="J21" s="33"/>
      <c r="K21" s="4">
        <f t="shared" si="0"/>
        <v>29386557.77940769</v>
      </c>
      <c r="L21" s="18">
        <f t="shared" si="1"/>
        <v>5.7603776922873475</v>
      </c>
      <c r="M21" s="18">
        <f t="shared" si="2"/>
        <v>5.663215577785991</v>
      </c>
    </row>
    <row r="22" spans="1:13" ht="15">
      <c r="A22" s="5">
        <v>20</v>
      </c>
      <c r="B22" s="5">
        <v>20</v>
      </c>
      <c r="C22" s="1" t="s">
        <v>226</v>
      </c>
      <c r="D22" s="23">
        <v>102321555</v>
      </c>
      <c r="E22" s="29">
        <f>SUM('D2'!D23:Z23)+SUM('D2'!AC23:AE23)+'D2'!AH23</f>
        <v>3920779.0449062837</v>
      </c>
      <c r="F22" s="33">
        <f t="shared" si="3"/>
        <v>0.038318212080595174</v>
      </c>
      <c r="G22" s="33">
        <v>0.24954248688209882</v>
      </c>
      <c r="H22" s="33">
        <v>0.23164683540754666</v>
      </c>
      <c r="J22" s="33"/>
      <c r="K22" s="4">
        <f t="shared" si="0"/>
        <v>14376189.83132304</v>
      </c>
      <c r="L22" s="18">
        <f t="shared" si="1"/>
        <v>0.9149891185676956</v>
      </c>
      <c r="M22" s="18">
        <f t="shared" si="2"/>
        <v>0.8493717298276711</v>
      </c>
    </row>
    <row r="23" spans="1:13" ht="15">
      <c r="A23" s="5">
        <v>21</v>
      </c>
      <c r="B23" s="5">
        <v>21</v>
      </c>
      <c r="C23" s="1" t="s">
        <v>227</v>
      </c>
      <c r="D23" s="23">
        <v>36334562</v>
      </c>
      <c r="E23" s="29">
        <f>SUM('D2'!D24:Z24)+SUM('D2'!AC24:AE24)+'D2'!AH24</f>
        <v>292728.8092611368</v>
      </c>
      <c r="F23" s="33">
        <f t="shared" si="3"/>
        <v>0.008056483776001946</v>
      </c>
      <c r="G23" s="33">
        <v>0.1405811926328399</v>
      </c>
      <c r="H23" s="33">
        <v>0.1264872820905682</v>
      </c>
      <c r="J23" s="33"/>
      <c r="K23" s="4">
        <f t="shared" si="0"/>
        <v>1073338.967290835</v>
      </c>
      <c r="L23" s="18">
        <f t="shared" si="1"/>
        <v>0.5154643729870797</v>
      </c>
      <c r="M23" s="18">
        <f t="shared" si="2"/>
        <v>0.46378670099875</v>
      </c>
    </row>
    <row r="24" spans="1:13" ht="15">
      <c r="A24" s="5">
        <v>22</v>
      </c>
      <c r="B24" s="5">
        <v>22</v>
      </c>
      <c r="C24" s="1" t="s">
        <v>245</v>
      </c>
      <c r="D24" s="23">
        <v>64185198</v>
      </c>
      <c r="E24" s="29">
        <f>SUM('D2'!D25:Z25)+SUM('D2'!AC25:AE25)+'D2'!AH25</f>
        <v>901302.760379878</v>
      </c>
      <c r="F24" s="33">
        <f t="shared" si="3"/>
        <v>0.014042221391603061</v>
      </c>
      <c r="G24" s="33">
        <v>0.08191107875936512</v>
      </c>
      <c r="H24" s="33">
        <v>0.07620075955433446</v>
      </c>
      <c r="J24" s="33"/>
      <c r="K24" s="4">
        <f t="shared" si="0"/>
        <v>3304776.7880595527</v>
      </c>
      <c r="L24" s="18">
        <f t="shared" si="1"/>
        <v>0.3003406221176721</v>
      </c>
      <c r="M24" s="18">
        <f t="shared" si="2"/>
        <v>0.27940278503255966</v>
      </c>
    </row>
    <row r="25" spans="1:13" ht="15">
      <c r="A25" s="5">
        <v>23</v>
      </c>
      <c r="B25" s="5">
        <v>23</v>
      </c>
      <c r="C25" s="1" t="s">
        <v>246</v>
      </c>
      <c r="D25" s="23">
        <v>50113776</v>
      </c>
      <c r="E25" s="29">
        <f>SUM('D2'!D26:Z26)+SUM('D2'!AC26:AE26)+'D2'!AH26</f>
        <v>57729568.01939142</v>
      </c>
      <c r="F25" s="33">
        <f t="shared" si="3"/>
        <v>1.1519700295461954</v>
      </c>
      <c r="G25" s="33">
        <v>1.6203633387583471</v>
      </c>
      <c r="H25" s="33">
        <v>1.5645819745184426</v>
      </c>
      <c r="J25" s="33"/>
      <c r="K25" s="4">
        <f t="shared" si="0"/>
        <v>211675082.73776853</v>
      </c>
      <c r="L25" s="18">
        <f t="shared" si="1"/>
        <v>5.94133224211394</v>
      </c>
      <c r="M25" s="18">
        <f t="shared" si="2"/>
        <v>5.736800573234289</v>
      </c>
    </row>
    <row r="26" spans="1:13" ht="15">
      <c r="A26" s="5">
        <v>24</v>
      </c>
      <c r="B26" s="5">
        <v>24</v>
      </c>
      <c r="C26" s="1" t="s">
        <v>247</v>
      </c>
      <c r="D26" s="23">
        <v>14762811</v>
      </c>
      <c r="E26" s="29">
        <f>SUM('D2'!D27:Z27)+SUM('D2'!AC27:AE27)+'D2'!AH27</f>
        <v>281850.30244020576</v>
      </c>
      <c r="F26" s="33">
        <f t="shared" si="3"/>
        <v>0.019091912945319544</v>
      </c>
      <c r="G26" s="33">
        <v>0.213580095415695</v>
      </c>
      <c r="H26" s="33">
        <v>0.197354125820508</v>
      </c>
      <c r="J26" s="33"/>
      <c r="K26" s="4">
        <f t="shared" si="0"/>
        <v>1033451.1089474211</v>
      </c>
      <c r="L26" s="18">
        <f t="shared" si="1"/>
        <v>0.783127016524215</v>
      </c>
      <c r="M26" s="18">
        <f t="shared" si="2"/>
        <v>0.7236317946751959</v>
      </c>
    </row>
    <row r="27" spans="1:13" ht="15">
      <c r="A27" s="5">
        <v>25</v>
      </c>
      <c r="B27" s="5">
        <v>25</v>
      </c>
      <c r="C27" s="1" t="s">
        <v>228</v>
      </c>
      <c r="D27" s="23">
        <v>26216958</v>
      </c>
      <c r="E27" s="29">
        <f>SUM('D2'!D28:Z28)+SUM('D2'!AC28:AE28)+'D2'!AH28</f>
        <v>2315196.408458817</v>
      </c>
      <c r="F27" s="33">
        <f t="shared" si="3"/>
        <v>0.08830911688758157</v>
      </c>
      <c r="G27" s="33">
        <v>0.38039866064577404</v>
      </c>
      <c r="H27" s="33">
        <v>0.35473006370170773</v>
      </c>
      <c r="J27" s="33"/>
      <c r="K27" s="4">
        <f t="shared" si="0"/>
        <v>8489053.497682327</v>
      </c>
      <c r="L27" s="18">
        <f t="shared" si="1"/>
        <v>1.3947950890345047</v>
      </c>
      <c r="M27" s="18">
        <f t="shared" si="2"/>
        <v>1.300676900239595</v>
      </c>
    </row>
    <row r="28" spans="1:13" ht="15">
      <c r="A28" s="5">
        <v>26</v>
      </c>
      <c r="B28" s="5">
        <v>26</v>
      </c>
      <c r="C28" s="1" t="s">
        <v>248</v>
      </c>
      <c r="D28" s="23">
        <v>33246996</v>
      </c>
      <c r="E28" s="29">
        <f>SUM('D2'!D29:Z29)+SUM('D2'!AC29:AE29)+'D2'!AH29</f>
        <v>2778007.9967858647</v>
      </c>
      <c r="F28" s="33">
        <f t="shared" si="3"/>
        <v>0.08355666168413727</v>
      </c>
      <c r="G28" s="33">
        <v>0.3286566226500475</v>
      </c>
      <c r="H28" s="33">
        <v>0.3124640633155812</v>
      </c>
      <c r="J28" s="33"/>
      <c r="K28" s="4">
        <f t="shared" si="0"/>
        <v>10186029.32154817</v>
      </c>
      <c r="L28" s="18">
        <f t="shared" si="1"/>
        <v>1.2050742830501742</v>
      </c>
      <c r="M28" s="18">
        <f t="shared" si="2"/>
        <v>1.1457015654904643</v>
      </c>
    </row>
    <row r="29" spans="1:13" ht="15">
      <c r="A29" s="5">
        <v>27</v>
      </c>
      <c r="B29" s="5">
        <v>27</v>
      </c>
      <c r="C29" s="1" t="s">
        <v>249</v>
      </c>
      <c r="D29" s="23">
        <v>36229387</v>
      </c>
      <c r="E29" s="29">
        <f>SUM('D2'!D30:Z30)+SUM('D2'!AC30:AE30)+'D2'!AH30</f>
        <v>3387786.9835052225</v>
      </c>
      <c r="F29" s="33">
        <f t="shared" si="3"/>
        <v>0.09350936529798924</v>
      </c>
      <c r="G29" s="33">
        <v>0.5586795779084832</v>
      </c>
      <c r="H29" s="33">
        <v>0.5063668046402714</v>
      </c>
      <c r="J29" s="33"/>
      <c r="K29" s="4">
        <f t="shared" si="0"/>
        <v>12421885.606185814</v>
      </c>
      <c r="L29" s="18">
        <f t="shared" si="1"/>
        <v>2.0484917856644382</v>
      </c>
      <c r="M29" s="18">
        <f t="shared" si="2"/>
        <v>1.856678283680995</v>
      </c>
    </row>
    <row r="30" spans="1:13" ht="15">
      <c r="A30" s="5">
        <v>28</v>
      </c>
      <c r="B30" s="5">
        <v>28</v>
      </c>
      <c r="C30" s="1" t="s">
        <v>222</v>
      </c>
      <c r="D30" s="23">
        <v>4658723</v>
      </c>
      <c r="E30" s="29">
        <f>SUM('D2'!D31:Z31)+SUM('D2'!AC31:AE31)+'D2'!AH31</f>
        <v>338544.23162278556</v>
      </c>
      <c r="F30" s="33">
        <f t="shared" si="3"/>
        <v>0.0726688905141571</v>
      </c>
      <c r="G30" s="33">
        <v>0.28282095647078526</v>
      </c>
      <c r="H30" s="33">
        <v>0.2547264456190167</v>
      </c>
      <c r="J30" s="33"/>
      <c r="K30" s="4">
        <f t="shared" si="0"/>
        <v>1241328.849283547</v>
      </c>
      <c r="L30" s="18">
        <f t="shared" si="1"/>
        <v>1.0370101737262125</v>
      </c>
      <c r="M30" s="18">
        <f t="shared" si="2"/>
        <v>0.9339969672697278</v>
      </c>
    </row>
    <row r="31" spans="1:13" ht="15">
      <c r="A31" s="5">
        <v>29</v>
      </c>
      <c r="B31" s="5">
        <v>29</v>
      </c>
      <c r="C31" s="1" t="s">
        <v>250</v>
      </c>
      <c r="D31" s="23">
        <v>62691269</v>
      </c>
      <c r="E31" s="29">
        <f>SUM('D2'!D32:Z32)+SUM('D2'!AC32:AE32)+'D2'!AH32</f>
        <v>1557656.1002316752</v>
      </c>
      <c r="F31" s="33">
        <f t="shared" si="3"/>
        <v>0.02484645988314059</v>
      </c>
      <c r="G31" s="33">
        <v>0.24903297752676343</v>
      </c>
      <c r="H31" s="33">
        <v>0.2214804722213126</v>
      </c>
      <c r="J31" s="33"/>
      <c r="K31" s="4">
        <f t="shared" si="0"/>
        <v>5711405.700849475</v>
      </c>
      <c r="L31" s="18">
        <f t="shared" si="1"/>
        <v>0.9131209175981325</v>
      </c>
      <c r="M31" s="18">
        <f t="shared" si="2"/>
        <v>0.8120950648114794</v>
      </c>
    </row>
    <row r="32" spans="1:13" ht="15">
      <c r="A32" s="5">
        <v>30</v>
      </c>
      <c r="B32" s="5">
        <v>30</v>
      </c>
      <c r="C32" s="1" t="s">
        <v>251</v>
      </c>
      <c r="D32" s="23">
        <v>54173255</v>
      </c>
      <c r="E32" s="29">
        <f>SUM('D2'!D33:Z33)+SUM('D2'!AC33:AE33)+'D2'!AH33</f>
        <v>5846569.204846221</v>
      </c>
      <c r="F32" s="33">
        <f t="shared" si="3"/>
        <v>0.10792353542068353</v>
      </c>
      <c r="G32" s="33">
        <v>0.4884015950713686</v>
      </c>
      <c r="H32" s="33">
        <v>0.45260917789281885</v>
      </c>
      <c r="J32" s="33"/>
      <c r="K32" s="4">
        <f t="shared" si="0"/>
        <v>21437420.417769477</v>
      </c>
      <c r="L32" s="18">
        <f t="shared" si="1"/>
        <v>1.7908058485950182</v>
      </c>
      <c r="M32" s="18">
        <f t="shared" si="2"/>
        <v>1.6595669856070023</v>
      </c>
    </row>
    <row r="33" spans="1:13" ht="15">
      <c r="A33" s="5">
        <v>31</v>
      </c>
      <c r="B33" s="5">
        <v>31</v>
      </c>
      <c r="C33" s="1" t="s">
        <v>17</v>
      </c>
      <c r="D33" s="23">
        <v>2036983</v>
      </c>
      <c r="E33" s="29">
        <f>SUM('D2'!D34:Z34)+SUM('D2'!AC34:AE34)+'D2'!AH34</f>
        <v>0</v>
      </c>
      <c r="F33" s="33">
        <f t="shared" si="3"/>
        <v>0</v>
      </c>
      <c r="G33" s="33">
        <v>0.8662123264453793</v>
      </c>
      <c r="H33" s="33">
        <v>0.7306685693007051</v>
      </c>
      <c r="J33" s="33"/>
      <c r="K33" s="4">
        <f t="shared" si="0"/>
        <v>0</v>
      </c>
      <c r="L33" s="18">
        <f t="shared" si="1"/>
        <v>3.176111863633057</v>
      </c>
      <c r="M33" s="18">
        <f t="shared" si="2"/>
        <v>2.679118087435919</v>
      </c>
    </row>
    <row r="34" spans="1:13" ht="15">
      <c r="A34" s="5">
        <v>32</v>
      </c>
      <c r="B34" s="5">
        <v>32</v>
      </c>
      <c r="C34" s="1" t="s">
        <v>18</v>
      </c>
      <c r="D34" s="23">
        <v>5517576</v>
      </c>
      <c r="E34" s="29">
        <f>SUM('D2'!D35:Z35)+SUM('D2'!AC35:AE35)+'D2'!AH35</f>
        <v>843507.0306859174</v>
      </c>
      <c r="F34" s="33">
        <f t="shared" si="3"/>
        <v>0.15287637735953566</v>
      </c>
      <c r="G34" s="33">
        <v>0.4476942902861807</v>
      </c>
      <c r="H34" s="33">
        <v>0.4171876955946468</v>
      </c>
      <c r="J34" s="33"/>
      <c r="K34" s="4">
        <f t="shared" si="0"/>
        <v>3092859.11251503</v>
      </c>
      <c r="L34" s="18">
        <f t="shared" si="1"/>
        <v>1.641545731049329</v>
      </c>
      <c r="M34" s="18">
        <f t="shared" si="2"/>
        <v>1.5296882171803716</v>
      </c>
    </row>
    <row r="35" spans="1:13" ht="15">
      <c r="A35" s="7">
        <v>33</v>
      </c>
      <c r="B35" s="7"/>
      <c r="C35" s="8" t="s">
        <v>19</v>
      </c>
      <c r="D35" s="7">
        <v>937100631</v>
      </c>
      <c r="E35" s="9">
        <f>SUM('D2'!D36:Z36)+SUM('D2'!AC36:AE36)+'D2'!AH36</f>
        <v>301954775.5636825</v>
      </c>
      <c r="F35" s="35"/>
      <c r="G35" s="35"/>
      <c r="H35" s="35"/>
      <c r="I35" s="7"/>
      <c r="J35" s="35"/>
      <c r="K35" s="9">
        <f t="shared" si="0"/>
        <v>1107167510.4001691</v>
      </c>
      <c r="L35" s="44"/>
      <c r="M35" s="44"/>
    </row>
    <row r="36" spans="4:13" ht="15">
      <c r="D36" s="23"/>
      <c r="E36" s="29"/>
      <c r="F36" s="59"/>
      <c r="G36" s="59"/>
      <c r="H36" s="59"/>
      <c r="I36" s="23"/>
      <c r="J36" s="59"/>
      <c r="K36" s="29"/>
      <c r="L36" s="60"/>
      <c r="M36" s="60"/>
    </row>
    <row r="37" spans="1:13" ht="15">
      <c r="A37" s="5">
        <v>34</v>
      </c>
      <c r="C37" s="1" t="s">
        <v>43</v>
      </c>
      <c r="D37" s="13"/>
      <c r="E37" s="31">
        <f>SUM('D2'!D38:Z38)+SUM('D2'!AC38:AE38)+'D2'!AH38</f>
        <v>41369003.76708025</v>
      </c>
      <c r="F37" s="61"/>
      <c r="G37" s="61"/>
      <c r="H37" s="61"/>
      <c r="I37" s="13"/>
      <c r="J37" s="61"/>
      <c r="K37" s="31">
        <f t="shared" si="0"/>
        <v>151686347.1459609</v>
      </c>
      <c r="L37" s="62"/>
      <c r="M37" s="62"/>
    </row>
    <row r="38" spans="1:11" ht="15">
      <c r="A38" s="7"/>
      <c r="B38" s="7"/>
      <c r="C38" s="8" t="s">
        <v>1</v>
      </c>
      <c r="D38" s="23"/>
      <c r="E38" s="29">
        <f>SUM('D2'!D39:Z39)+SUM('D2'!AC39:AE39)+'D2'!AH39</f>
        <v>343323779.3307627</v>
      </c>
      <c r="G38" s="33"/>
      <c r="J38" s="33"/>
      <c r="K38" s="4">
        <f t="shared" si="0"/>
        <v>1258853857.5461297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169</v>
      </c>
      <c r="B1" s="1" t="s">
        <v>4</v>
      </c>
      <c r="C1" s="1" t="s">
        <v>10</v>
      </c>
      <c r="D1" s="1" t="s">
        <v>8</v>
      </c>
      <c r="E1" s="1" t="s">
        <v>170</v>
      </c>
      <c r="F1" s="45" t="s">
        <v>171</v>
      </c>
      <c r="G1" s="46" t="s">
        <v>172</v>
      </c>
      <c r="H1" s="46" t="s">
        <v>173</v>
      </c>
    </row>
    <row r="2" spans="1:10" ht="16.5">
      <c r="A2" s="1" t="s">
        <v>3</v>
      </c>
      <c r="B2" s="1" t="s">
        <v>5</v>
      </c>
      <c r="C2" s="22" t="s">
        <v>155</v>
      </c>
      <c r="D2" s="1" t="s">
        <v>9</v>
      </c>
      <c r="E2" s="5" t="s">
        <v>174</v>
      </c>
      <c r="F2" s="46" t="s">
        <v>175</v>
      </c>
      <c r="G2" s="46" t="s">
        <v>175</v>
      </c>
      <c r="H2" s="46" t="s">
        <v>175</v>
      </c>
      <c r="J2" s="18"/>
    </row>
    <row r="3" spans="1:8" ht="15">
      <c r="A3" s="7">
        <v>1</v>
      </c>
      <c r="B3" s="7">
        <v>1</v>
      </c>
      <c r="C3" s="8" t="s">
        <v>229</v>
      </c>
      <c r="D3" s="7">
        <v>15817764</v>
      </c>
      <c r="E3" s="9">
        <f>SUM('D3'!D3:AE3)+'D3'!AI3</f>
        <v>222310007.6168477</v>
      </c>
      <c r="F3" s="47">
        <f aca="true" t="shared" si="0" ref="F3:F34">E3/D3</f>
        <v>14.05445217268684</v>
      </c>
      <c r="G3" s="47">
        <v>20.826729186291534</v>
      </c>
      <c r="H3" s="47">
        <v>19.810469194835978</v>
      </c>
    </row>
    <row r="4" spans="1:8" ht="15">
      <c r="A4" s="5">
        <v>2</v>
      </c>
      <c r="B4" s="5">
        <v>2</v>
      </c>
      <c r="C4" s="1" t="s">
        <v>230</v>
      </c>
      <c r="D4" s="23">
        <v>1659542</v>
      </c>
      <c r="E4" s="29">
        <f>SUM('D3'!D4:AE4)+'D3'!AI4</f>
        <v>6032008.526565249</v>
      </c>
      <c r="F4" s="46">
        <f t="shared" si="0"/>
        <v>3.6347429149519863</v>
      </c>
      <c r="G4" s="46">
        <v>17.19277404695137</v>
      </c>
      <c r="H4" s="46">
        <v>16.100676140197127</v>
      </c>
    </row>
    <row r="5" spans="1:8" ht="15">
      <c r="A5" s="5">
        <v>3</v>
      </c>
      <c r="B5" s="5">
        <v>3</v>
      </c>
      <c r="C5" s="1" t="s">
        <v>224</v>
      </c>
      <c r="D5" s="23">
        <v>38856530</v>
      </c>
      <c r="E5" s="29">
        <f>SUM('D3'!D5:AE5)+'D3'!AI5</f>
        <v>19637140.502960995</v>
      </c>
      <c r="F5" s="46">
        <f t="shared" si="0"/>
        <v>0.5053755572862784</v>
      </c>
      <c r="G5" s="46">
        <v>9.834050926634083</v>
      </c>
      <c r="H5" s="46">
        <v>8.368296608883133</v>
      </c>
    </row>
    <row r="6" spans="1:8" ht="15">
      <c r="A6" s="5">
        <v>4</v>
      </c>
      <c r="B6" s="5">
        <v>4</v>
      </c>
      <c r="C6" s="1" t="s">
        <v>231</v>
      </c>
      <c r="D6" s="23">
        <v>11164509</v>
      </c>
      <c r="E6" s="29">
        <f>SUM('D3'!D6:AE6)+'D3'!AI6</f>
        <v>12388865.3848329</v>
      </c>
      <c r="F6" s="46">
        <f t="shared" si="0"/>
        <v>1.109665045263782</v>
      </c>
      <c r="G6" s="46">
        <v>6.2201247984242976</v>
      </c>
      <c r="H6" s="46">
        <v>5.2113710680617</v>
      </c>
    </row>
    <row r="7" spans="1:8" ht="15">
      <c r="A7" s="5">
        <v>5</v>
      </c>
      <c r="B7" s="5">
        <v>5</v>
      </c>
      <c r="C7" s="1" t="s">
        <v>232</v>
      </c>
      <c r="D7" s="23">
        <v>17800103</v>
      </c>
      <c r="E7" s="29">
        <f>SUM('D3'!D7:AE7)+'D3'!AI7</f>
        <v>39010759.8738581</v>
      </c>
      <c r="F7" s="46">
        <f t="shared" si="0"/>
        <v>2.1916030415025185</v>
      </c>
      <c r="G7" s="46">
        <v>10.235915539237215</v>
      </c>
      <c r="H7" s="46">
        <v>9.017369173641312</v>
      </c>
    </row>
    <row r="8" spans="1:8" ht="15">
      <c r="A8" s="5">
        <v>6</v>
      </c>
      <c r="B8" s="5">
        <v>6</v>
      </c>
      <c r="C8" s="1" t="s">
        <v>233</v>
      </c>
      <c r="D8" s="23">
        <v>25778201</v>
      </c>
      <c r="E8" s="29">
        <f>SUM('D3'!D8:AE8)+'D3'!AI8</f>
        <v>69861014.7864646</v>
      </c>
      <c r="F8" s="46">
        <f t="shared" si="0"/>
        <v>2.710081079221339</v>
      </c>
      <c r="G8" s="46">
        <v>9.129110534915345</v>
      </c>
      <c r="H8" s="46">
        <v>8.039787283793782</v>
      </c>
    </row>
    <row r="9" spans="1:8" ht="15">
      <c r="A9" s="5">
        <v>7</v>
      </c>
      <c r="B9" s="5">
        <v>7</v>
      </c>
      <c r="C9" s="1" t="s">
        <v>234</v>
      </c>
      <c r="D9" s="23">
        <v>10492796</v>
      </c>
      <c r="E9" s="29">
        <f>SUM('D3'!D9:AE9)+'D3'!AI9</f>
        <v>54086509.820329115</v>
      </c>
      <c r="F9" s="46">
        <f t="shared" si="0"/>
        <v>5.154632742343329</v>
      </c>
      <c r="G9" s="46">
        <v>13.784657750111696</v>
      </c>
      <c r="H9" s="46">
        <v>8.749587410812776</v>
      </c>
    </row>
    <row r="10" spans="1:8" ht="15">
      <c r="A10" s="5">
        <v>8</v>
      </c>
      <c r="B10" s="5">
        <v>8</v>
      </c>
      <c r="C10" s="1" t="s">
        <v>235</v>
      </c>
      <c r="D10" s="23">
        <v>9696094</v>
      </c>
      <c r="E10" s="29">
        <f>SUM('D3'!D10:AE10)+'D3'!AI10</f>
        <v>173065762.8581263</v>
      </c>
      <c r="F10" s="46">
        <f t="shared" si="0"/>
        <v>17.849018672686785</v>
      </c>
      <c r="G10" s="46">
        <v>28.47431766508292</v>
      </c>
      <c r="H10" s="46">
        <v>26.465414376459893</v>
      </c>
    </row>
    <row r="11" spans="1:8" ht="15">
      <c r="A11" s="5">
        <v>9</v>
      </c>
      <c r="B11" s="5">
        <v>9</v>
      </c>
      <c r="C11" s="1" t="s">
        <v>236</v>
      </c>
      <c r="D11" s="23">
        <v>20093290</v>
      </c>
      <c r="E11" s="29">
        <f>SUM('D3'!D11:AE11)+'D3'!AI11</f>
        <v>89457432.62932467</v>
      </c>
      <c r="F11" s="46">
        <f t="shared" si="0"/>
        <v>4.4521047886794385</v>
      </c>
      <c r="G11" s="46">
        <v>15.826419292458272</v>
      </c>
      <c r="H11" s="46">
        <v>14.127339949052415</v>
      </c>
    </row>
    <row r="12" spans="1:8" ht="15">
      <c r="A12" s="5">
        <v>10</v>
      </c>
      <c r="B12" s="5">
        <v>10</v>
      </c>
      <c r="C12" s="1" t="s">
        <v>237</v>
      </c>
      <c r="D12" s="23">
        <v>6343117</v>
      </c>
      <c r="E12" s="29">
        <f>SUM('D3'!D12:AE12)+'D3'!AI12</f>
        <v>13253726.09372339</v>
      </c>
      <c r="F12" s="46">
        <f t="shared" si="0"/>
        <v>2.0894658089584963</v>
      </c>
      <c r="G12" s="46">
        <v>10.381227749178246</v>
      </c>
      <c r="H12" s="46">
        <v>7.496793119774806</v>
      </c>
    </row>
    <row r="13" spans="1:8" ht="15">
      <c r="A13" s="5">
        <v>11</v>
      </c>
      <c r="B13" s="5">
        <v>11</v>
      </c>
      <c r="C13" s="1" t="s">
        <v>238</v>
      </c>
      <c r="D13" s="23">
        <v>15707720</v>
      </c>
      <c r="E13" s="29">
        <f>SUM('D3'!D13:AE13)+'D3'!AI13</f>
        <v>7857000.41840703</v>
      </c>
      <c r="F13" s="46">
        <f t="shared" si="0"/>
        <v>0.5001999283414162</v>
      </c>
      <c r="G13" s="46">
        <v>7.555965673712024</v>
      </c>
      <c r="H13" s="46">
        <v>6.51978269314194</v>
      </c>
    </row>
    <row r="14" spans="1:8" ht="15">
      <c r="A14" s="5">
        <v>12</v>
      </c>
      <c r="B14" s="5">
        <v>12</v>
      </c>
      <c r="C14" s="1" t="s">
        <v>239</v>
      </c>
      <c r="D14" s="23">
        <v>28475033</v>
      </c>
      <c r="E14" s="29">
        <f>SUM('D3'!D14:AE14)+'D3'!AI14</f>
        <v>7790811.787193734</v>
      </c>
      <c r="F14" s="46">
        <f t="shared" si="0"/>
        <v>0.27360150160998004</v>
      </c>
      <c r="G14" s="46">
        <v>5.520929188580594</v>
      </c>
      <c r="H14" s="46">
        <v>4.728539212819511</v>
      </c>
    </row>
    <row r="15" spans="1:8" ht="15">
      <c r="A15" s="5">
        <v>13</v>
      </c>
      <c r="B15" s="5">
        <v>13</v>
      </c>
      <c r="C15" s="1" t="s">
        <v>240</v>
      </c>
      <c r="D15" s="23">
        <v>50385454</v>
      </c>
      <c r="E15" s="29">
        <f>SUM('D3'!D15:AE15)+'D3'!AI15</f>
        <v>7562058.350494884</v>
      </c>
      <c r="F15" s="46">
        <f t="shared" si="0"/>
        <v>0.15008415624269028</v>
      </c>
      <c r="G15" s="46">
        <v>4.671481288353852</v>
      </c>
      <c r="H15" s="46">
        <v>3.833989209590368</v>
      </c>
    </row>
    <row r="16" spans="1:8" ht="15">
      <c r="A16" s="5">
        <v>14</v>
      </c>
      <c r="B16" s="5">
        <v>14</v>
      </c>
      <c r="C16" s="1" t="s">
        <v>241</v>
      </c>
      <c r="D16" s="23">
        <v>41855798</v>
      </c>
      <c r="E16" s="29">
        <f>SUM('D3'!D16:AE16)+'D3'!AI16</f>
        <v>9656163.18250217</v>
      </c>
      <c r="F16" s="46">
        <f t="shared" si="0"/>
        <v>0.23070073069690772</v>
      </c>
      <c r="G16" s="46">
        <v>5.80127663853135</v>
      </c>
      <c r="H16" s="46">
        <v>4.816338788296848</v>
      </c>
    </row>
    <row r="17" spans="1:8" ht="15">
      <c r="A17" s="5">
        <v>15</v>
      </c>
      <c r="B17" s="5">
        <v>15</v>
      </c>
      <c r="C17" s="1" t="s">
        <v>225</v>
      </c>
      <c r="D17" s="23">
        <v>3810740</v>
      </c>
      <c r="E17" s="29">
        <f>SUM('D3'!D17:AE17)+'D3'!AI17</f>
        <v>560158.1532067647</v>
      </c>
      <c r="F17" s="46">
        <f t="shared" si="0"/>
        <v>0.14699458719481379</v>
      </c>
      <c r="G17" s="46">
        <v>4.567268450717313</v>
      </c>
      <c r="H17" s="46">
        <v>3.8062658011955555</v>
      </c>
    </row>
    <row r="18" spans="1:8" ht="15">
      <c r="A18" s="5">
        <v>16</v>
      </c>
      <c r="B18" s="5">
        <v>16</v>
      </c>
      <c r="C18" s="1" t="s">
        <v>15</v>
      </c>
      <c r="D18" s="23">
        <v>32062084</v>
      </c>
      <c r="E18" s="29">
        <f>SUM('D3'!D18:AE18)+'D3'!AI18</f>
        <v>13143256.331763767</v>
      </c>
      <c r="F18" s="46">
        <f t="shared" si="0"/>
        <v>0.4099314421284582</v>
      </c>
      <c r="G18" s="46">
        <v>5.978263344383771</v>
      </c>
      <c r="H18" s="46">
        <v>5.122450736225713</v>
      </c>
    </row>
    <row r="19" spans="1:8" ht="15">
      <c r="A19" s="5">
        <v>17</v>
      </c>
      <c r="B19" s="5">
        <v>17</v>
      </c>
      <c r="C19" s="1" t="s">
        <v>242</v>
      </c>
      <c r="D19" s="23">
        <v>88149287</v>
      </c>
      <c r="E19" s="29">
        <f>SUM('D3'!D19:AE19)+'D3'!AI19</f>
        <v>138521974.46277338</v>
      </c>
      <c r="F19" s="46">
        <f t="shared" si="0"/>
        <v>1.5714474748136464</v>
      </c>
      <c r="G19" s="46">
        <v>8.9722430172443</v>
      </c>
      <c r="H19" s="46">
        <v>7.984614862880607</v>
      </c>
    </row>
    <row r="20" spans="1:8" ht="15">
      <c r="A20" s="5">
        <v>18</v>
      </c>
      <c r="B20" s="5">
        <v>18</v>
      </c>
      <c r="C20" s="1" t="s">
        <v>243</v>
      </c>
      <c r="D20" s="23">
        <v>18810044</v>
      </c>
      <c r="E20" s="29">
        <f>SUM('D3'!D20:AE20)+'D3'!AI20</f>
        <v>257928576.9649674</v>
      </c>
      <c r="F20" s="46">
        <f t="shared" si="0"/>
        <v>13.712279299557588</v>
      </c>
      <c r="G20" s="46">
        <v>19.32340684700491</v>
      </c>
      <c r="H20" s="46">
        <v>17.782519643132794</v>
      </c>
    </row>
    <row r="21" spans="1:8" ht="15">
      <c r="A21" s="5">
        <v>19</v>
      </c>
      <c r="B21" s="5">
        <v>19</v>
      </c>
      <c r="C21" s="1" t="s">
        <v>244</v>
      </c>
      <c r="D21" s="23">
        <v>7653476</v>
      </c>
      <c r="E21" s="29">
        <f>SUM('D3'!D21:AE21)+'D3'!AI21</f>
        <v>24284257.040180024</v>
      </c>
      <c r="F21" s="46">
        <f t="shared" si="0"/>
        <v>3.1729709533524404</v>
      </c>
      <c r="G21" s="46">
        <v>7.218872447897534</v>
      </c>
      <c r="H21" s="46">
        <v>6.804659086837067</v>
      </c>
    </row>
    <row r="22" spans="1:8" ht="15">
      <c r="A22" s="5">
        <v>20</v>
      </c>
      <c r="B22" s="5">
        <v>20</v>
      </c>
      <c r="C22" s="1" t="s">
        <v>226</v>
      </c>
      <c r="D22" s="23">
        <v>102321555</v>
      </c>
      <c r="E22" s="29">
        <f>SUM('D3'!D22:AE22)+'D3'!AI22</f>
        <v>12800457.216156987</v>
      </c>
      <c r="F22" s="46">
        <f t="shared" si="0"/>
        <v>0.12510029989435742</v>
      </c>
      <c r="G22" s="46">
        <v>3.6885209564425425</v>
      </c>
      <c r="H22" s="46">
        <v>3.3673837960453303</v>
      </c>
    </row>
    <row r="23" spans="1:8" ht="15">
      <c r="A23" s="5">
        <v>21</v>
      </c>
      <c r="B23" s="5">
        <v>21</v>
      </c>
      <c r="C23" s="1" t="s">
        <v>227</v>
      </c>
      <c r="D23" s="23">
        <v>36334562</v>
      </c>
      <c r="E23" s="29">
        <f>SUM('D3'!D23:AE23)+'D3'!AI23</f>
        <v>1345626.1881019461</v>
      </c>
      <c r="F23" s="46">
        <f t="shared" si="0"/>
        <v>0.03703433078681246</v>
      </c>
      <c r="G23" s="46">
        <v>1.9648903515340455</v>
      </c>
      <c r="H23" s="46">
        <v>1.753191955285767</v>
      </c>
    </row>
    <row r="24" spans="1:8" ht="15">
      <c r="A24" s="5">
        <v>22</v>
      </c>
      <c r="B24" s="5">
        <v>22</v>
      </c>
      <c r="C24" s="1" t="s">
        <v>245</v>
      </c>
      <c r="D24" s="23">
        <v>64185198</v>
      </c>
      <c r="E24" s="29">
        <f>SUM('D3'!D24:AE24)+'D3'!AI24</f>
        <v>4604355.721637599</v>
      </c>
      <c r="F24" s="46">
        <f t="shared" si="0"/>
        <v>0.07173547585905397</v>
      </c>
      <c r="G24" s="46">
        <v>0.8014430701192203</v>
      </c>
      <c r="H24" s="46">
        <v>0.7187767806147807</v>
      </c>
    </row>
    <row r="25" spans="1:8" ht="15">
      <c r="A25" s="5">
        <v>23</v>
      </c>
      <c r="B25" s="5">
        <v>23</v>
      </c>
      <c r="C25" s="1" t="s">
        <v>246</v>
      </c>
      <c r="D25" s="23">
        <v>50113776</v>
      </c>
      <c r="E25" s="29">
        <f>SUM('D3'!D25:AE25)+'D3'!AI25</f>
        <v>2123342240.911086</v>
      </c>
      <c r="F25" s="46">
        <f t="shared" si="0"/>
        <v>42.37043005721792</v>
      </c>
      <c r="G25" s="46">
        <v>49.966578854523796</v>
      </c>
      <c r="H25" s="46">
        <v>48.981824287406305</v>
      </c>
    </row>
    <row r="26" spans="1:8" ht="15">
      <c r="A26" s="5">
        <v>24</v>
      </c>
      <c r="B26" s="5">
        <v>24</v>
      </c>
      <c r="C26" s="1" t="s">
        <v>247</v>
      </c>
      <c r="D26" s="23">
        <v>14762811</v>
      </c>
      <c r="E26" s="29">
        <f>SUM('D3'!D26:AE26)+'D3'!AI26</f>
        <v>3646561.2529084575</v>
      </c>
      <c r="F26" s="46">
        <f t="shared" si="0"/>
        <v>0.24700995311180626</v>
      </c>
      <c r="G26" s="46">
        <v>2.8524042651858776</v>
      </c>
      <c r="H26" s="46">
        <v>2.5891370679351566</v>
      </c>
    </row>
    <row r="27" spans="1:8" ht="15">
      <c r="A27" s="5">
        <v>25</v>
      </c>
      <c r="B27" s="5">
        <v>25</v>
      </c>
      <c r="C27" s="1" t="s">
        <v>228</v>
      </c>
      <c r="D27" s="23">
        <v>26216958</v>
      </c>
      <c r="E27" s="29">
        <f>SUM('D3'!D27:AE27)+'D3'!AI27</f>
        <v>18620189.24762158</v>
      </c>
      <c r="F27" s="46">
        <f t="shared" si="0"/>
        <v>0.7102345454274894</v>
      </c>
      <c r="G27" s="46">
        <v>3.9433018783684406</v>
      </c>
      <c r="H27" s="46">
        <v>3.5754810198694393</v>
      </c>
    </row>
    <row r="28" spans="1:8" ht="15">
      <c r="A28" s="5">
        <v>26</v>
      </c>
      <c r="B28" s="5">
        <v>26</v>
      </c>
      <c r="C28" s="1" t="s">
        <v>248</v>
      </c>
      <c r="D28" s="23">
        <v>33246996</v>
      </c>
      <c r="E28" s="29">
        <f>SUM('D3'!D28:AE28)+'D3'!AI28</f>
        <v>19604188.56241374</v>
      </c>
      <c r="F28" s="46">
        <f t="shared" si="0"/>
        <v>0.5896529287161385</v>
      </c>
      <c r="G28" s="46">
        <v>2.709893693263523</v>
      </c>
      <c r="H28" s="46">
        <v>2.4673866315910487</v>
      </c>
    </row>
    <row r="29" spans="1:8" ht="15">
      <c r="A29" s="5">
        <v>27</v>
      </c>
      <c r="B29" s="5">
        <v>27</v>
      </c>
      <c r="C29" s="1" t="s">
        <v>249</v>
      </c>
      <c r="D29" s="23">
        <v>36229387</v>
      </c>
      <c r="E29" s="29">
        <f>SUM('D3'!D29:AE29)+'D3'!AI29</f>
        <v>18915084.545050047</v>
      </c>
      <c r="F29" s="46">
        <f t="shared" si="0"/>
        <v>0.5220923154192493</v>
      </c>
      <c r="G29" s="46">
        <v>4.3591151367291685</v>
      </c>
      <c r="H29" s="46">
        <v>3.788099018137411</v>
      </c>
    </row>
    <row r="30" spans="1:8" ht="15">
      <c r="A30" s="5">
        <v>28</v>
      </c>
      <c r="B30" s="5">
        <v>28</v>
      </c>
      <c r="C30" s="1" t="s">
        <v>222</v>
      </c>
      <c r="D30" s="23">
        <v>4658723</v>
      </c>
      <c r="E30" s="29">
        <f>SUM('D3'!D30:AE30)+'D3'!AI30</f>
        <v>1774794.9102107293</v>
      </c>
      <c r="F30" s="46">
        <f t="shared" si="0"/>
        <v>0.38096167344800913</v>
      </c>
      <c r="G30" s="46">
        <v>3.2919447252215823</v>
      </c>
      <c r="H30" s="46">
        <v>2.9104923385396586</v>
      </c>
    </row>
    <row r="31" spans="1:8" ht="15">
      <c r="A31" s="5">
        <v>29</v>
      </c>
      <c r="B31" s="5">
        <v>29</v>
      </c>
      <c r="C31" s="1" t="s">
        <v>250</v>
      </c>
      <c r="D31" s="23">
        <v>62691269</v>
      </c>
      <c r="E31" s="29">
        <f>SUM('D3'!D31:AE31)+'D3'!AI31</f>
        <v>11123534.52448247</v>
      </c>
      <c r="F31" s="46">
        <f t="shared" si="0"/>
        <v>0.17743355178346237</v>
      </c>
      <c r="G31" s="46">
        <v>2.6843896278328305</v>
      </c>
      <c r="H31" s="46">
        <v>2.341631659729128</v>
      </c>
    </row>
    <row r="32" spans="1:8" ht="15">
      <c r="A32" s="5">
        <v>30</v>
      </c>
      <c r="B32" s="5">
        <v>30</v>
      </c>
      <c r="C32" s="1" t="s">
        <v>251</v>
      </c>
      <c r="D32" s="23">
        <v>54173255</v>
      </c>
      <c r="E32" s="29">
        <f>SUM('D3'!D32:AE32)+'D3'!AI32</f>
        <v>28560157.81113163</v>
      </c>
      <c r="F32" s="46">
        <f t="shared" si="0"/>
        <v>0.5272003281163672</v>
      </c>
      <c r="G32" s="46">
        <v>4.970206841305566</v>
      </c>
      <c r="H32" s="46">
        <v>4.34476124550493</v>
      </c>
    </row>
    <row r="33" spans="1:8" ht="15">
      <c r="A33" s="5">
        <v>31</v>
      </c>
      <c r="B33" s="5">
        <v>31</v>
      </c>
      <c r="C33" s="1" t="s">
        <v>17</v>
      </c>
      <c r="D33" s="23">
        <v>2036983</v>
      </c>
      <c r="E33" s="29">
        <f>SUM('D3'!D33:AE33)+'D3'!AI33</f>
        <v>0</v>
      </c>
      <c r="F33" s="46">
        <f t="shared" si="0"/>
        <v>0</v>
      </c>
      <c r="G33" s="46">
        <v>10.083613389272424</v>
      </c>
      <c r="H33" s="46">
        <v>8.47019804001086</v>
      </c>
    </row>
    <row r="34" spans="1:8" ht="15">
      <c r="A34" s="5">
        <v>32</v>
      </c>
      <c r="B34" s="5">
        <v>32</v>
      </c>
      <c r="C34" s="1" t="s">
        <v>18</v>
      </c>
      <c r="D34" s="23">
        <v>5517576</v>
      </c>
      <c r="E34" s="29">
        <f>SUM('D3'!D34:AE34)+'D3'!AI34</f>
        <v>9126666.96469743</v>
      </c>
      <c r="F34" s="46">
        <f t="shared" si="0"/>
        <v>1.6541080656972247</v>
      </c>
      <c r="G34" s="46">
        <v>4.972985410252873</v>
      </c>
      <c r="H34" s="46">
        <v>4.558265089106266</v>
      </c>
    </row>
    <row r="35" spans="1:8" ht="15">
      <c r="A35" s="7">
        <v>33</v>
      </c>
      <c r="B35" s="7"/>
      <c r="C35" s="8" t="s">
        <v>19</v>
      </c>
      <c r="D35" s="7">
        <v>937100631</v>
      </c>
      <c r="E35" s="9">
        <f>SUM('D3'!D35:AE35)+'D3'!AI35</f>
        <v>3419871342.6400213</v>
      </c>
      <c r="F35" s="47"/>
      <c r="G35" s="47"/>
      <c r="H35" s="47"/>
    </row>
    <row r="36" spans="4:8" ht="15">
      <c r="D36" s="23"/>
      <c r="E36" s="29"/>
      <c r="F36" s="49"/>
      <c r="G36" s="49"/>
      <c r="H36" s="49"/>
    </row>
    <row r="37" spans="1:8" ht="15">
      <c r="A37" s="5">
        <v>34</v>
      </c>
      <c r="C37" s="1" t="s">
        <v>43</v>
      </c>
      <c r="D37" s="13"/>
      <c r="E37" s="31">
        <f>SUM('D3'!D37:AE37)+'D3'!AI37</f>
        <v>89660728.50411458</v>
      </c>
      <c r="F37" s="63"/>
      <c r="G37" s="63"/>
      <c r="H37" s="63"/>
    </row>
    <row r="38" spans="1:5" ht="15">
      <c r="A38" s="7"/>
      <c r="B38" s="7"/>
      <c r="C38" s="8" t="s">
        <v>1</v>
      </c>
      <c r="D38" s="23"/>
      <c r="E38" s="29">
        <f>SUM('D3'!D38:AE38)+'D3'!AI38</f>
        <v>3509532071.1441355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.75">
      <c r="A1" s="17" t="s">
        <v>180</v>
      </c>
      <c r="B1" s="1" t="s">
        <v>4</v>
      </c>
      <c r="C1" s="1" t="s">
        <v>10</v>
      </c>
      <c r="D1" s="1" t="s">
        <v>8</v>
      </c>
      <c r="E1" s="1" t="s">
        <v>185</v>
      </c>
      <c r="F1" s="45" t="s">
        <v>186</v>
      </c>
      <c r="G1" s="46" t="s">
        <v>181</v>
      </c>
      <c r="H1" s="46" t="s">
        <v>182</v>
      </c>
    </row>
    <row r="2" spans="1:10" ht="16.5">
      <c r="A2" s="1" t="s">
        <v>3</v>
      </c>
      <c r="B2" s="1" t="s">
        <v>5</v>
      </c>
      <c r="C2" s="22" t="s">
        <v>155</v>
      </c>
      <c r="D2" s="1" t="s">
        <v>9</v>
      </c>
      <c r="E2" s="5" t="s">
        <v>184</v>
      </c>
      <c r="F2" s="46" t="s">
        <v>183</v>
      </c>
      <c r="G2" s="46" t="s">
        <v>183</v>
      </c>
      <c r="H2" s="46" t="s">
        <v>183</v>
      </c>
      <c r="J2" s="18"/>
    </row>
    <row r="3" spans="1:8" ht="15">
      <c r="A3" s="7">
        <v>1</v>
      </c>
      <c r="B3" s="7">
        <v>1</v>
      </c>
      <c r="C3" s="8" t="s">
        <v>229</v>
      </c>
      <c r="D3" s="7">
        <v>15817764</v>
      </c>
      <c r="E3" s="9">
        <f>SUM('D4'!D3:AE3)+'D4'!AJ3</f>
        <v>123091596.22943905</v>
      </c>
      <c r="F3" s="47">
        <f aca="true" t="shared" si="0" ref="F3:F34">E3/D3</f>
        <v>7.781858183586444</v>
      </c>
      <c r="G3" s="47">
        <v>11.550042777148898</v>
      </c>
      <c r="H3" s="47">
        <v>10.98208286786477</v>
      </c>
    </row>
    <row r="4" spans="1:8" ht="15">
      <c r="A4" s="5">
        <v>2</v>
      </c>
      <c r="B4" s="5">
        <v>2</v>
      </c>
      <c r="C4" s="1" t="s">
        <v>230</v>
      </c>
      <c r="D4" s="23">
        <v>1659542</v>
      </c>
      <c r="E4" s="29">
        <f>SUM('D4'!D4:AE4)+'D4'!AJ4</f>
        <v>1453454.9654968989</v>
      </c>
      <c r="F4" s="46">
        <f t="shared" si="0"/>
        <v>0.8758169214740567</v>
      </c>
      <c r="G4" s="46">
        <v>7.472726381155512</v>
      </c>
      <c r="H4" s="46">
        <v>6.941915375112961</v>
      </c>
    </row>
    <row r="5" spans="1:8" ht="15">
      <c r="A5" s="5">
        <v>3</v>
      </c>
      <c r="B5" s="5">
        <v>3</v>
      </c>
      <c r="C5" s="1" t="s">
        <v>224</v>
      </c>
      <c r="D5" s="23">
        <v>38856530</v>
      </c>
      <c r="E5" s="29">
        <f>SUM('D4'!D5:AE5)+'D4'!AJ5</f>
        <v>49429562.546566844</v>
      </c>
      <c r="F5" s="46">
        <f t="shared" si="0"/>
        <v>1.27210439394786</v>
      </c>
      <c r="G5" s="46">
        <v>6.5229233516131195</v>
      </c>
      <c r="H5" s="46">
        <v>5.699415622184607</v>
      </c>
    </row>
    <row r="6" spans="1:8" ht="15">
      <c r="A6" s="5">
        <v>4</v>
      </c>
      <c r="B6" s="5">
        <v>4</v>
      </c>
      <c r="C6" s="1" t="s">
        <v>231</v>
      </c>
      <c r="D6" s="23">
        <v>11164509</v>
      </c>
      <c r="E6" s="29">
        <f>SUM('D4'!D6:AE6)+'D4'!AJ6</f>
        <v>17181531.92721343</v>
      </c>
      <c r="F6" s="46">
        <f t="shared" si="0"/>
        <v>1.538942010545509</v>
      </c>
      <c r="G6" s="46">
        <v>4.919517429186048</v>
      </c>
      <c r="H6" s="46">
        <v>4.2424524386852465</v>
      </c>
    </row>
    <row r="7" spans="1:8" ht="15">
      <c r="A7" s="5">
        <v>5</v>
      </c>
      <c r="B7" s="5">
        <v>5</v>
      </c>
      <c r="C7" s="1" t="s">
        <v>232</v>
      </c>
      <c r="D7" s="23">
        <v>17800103</v>
      </c>
      <c r="E7" s="29">
        <f>SUM('D4'!D7:AE7)+'D4'!AJ7</f>
        <v>50996023.531756535</v>
      </c>
      <c r="F7" s="46">
        <f t="shared" si="0"/>
        <v>2.8649285642760907</v>
      </c>
      <c r="G7" s="46">
        <v>7.90266068715672</v>
      </c>
      <c r="H7" s="46">
        <v>7.167419524098141</v>
      </c>
    </row>
    <row r="8" spans="1:8" ht="15">
      <c r="A8" s="5">
        <v>6</v>
      </c>
      <c r="B8" s="5">
        <v>6</v>
      </c>
      <c r="C8" s="1" t="s">
        <v>233</v>
      </c>
      <c r="D8" s="23">
        <v>25778201</v>
      </c>
      <c r="E8" s="29">
        <f>SUM('D4'!D8:AE8)+'D4'!AJ8</f>
        <v>72504850.17070386</v>
      </c>
      <c r="F8" s="46">
        <f t="shared" si="0"/>
        <v>2.812641974926949</v>
      </c>
      <c r="G8" s="46">
        <v>6.976045572635011</v>
      </c>
      <c r="H8" s="46">
        <v>6.3453868860193845</v>
      </c>
    </row>
    <row r="9" spans="1:8" ht="15">
      <c r="A9" s="5">
        <v>7</v>
      </c>
      <c r="B9" s="5">
        <v>7</v>
      </c>
      <c r="C9" s="1" t="s">
        <v>234</v>
      </c>
      <c r="D9" s="23">
        <v>10492796</v>
      </c>
      <c r="E9" s="29">
        <f>SUM('D4'!D9:AE9)+'D4'!AJ9</f>
        <v>47304623.15993837</v>
      </c>
      <c r="F9" s="46">
        <f>E9/D9</f>
        <v>4.508295325663281</v>
      </c>
      <c r="G9" s="46">
        <v>8.517419192727402</v>
      </c>
      <c r="H9" s="46">
        <v>6.303505704760894</v>
      </c>
    </row>
    <row r="10" spans="1:8" ht="15">
      <c r="A10" s="5">
        <v>8</v>
      </c>
      <c r="B10" s="5">
        <v>8</v>
      </c>
      <c r="C10" s="1" t="s">
        <v>235</v>
      </c>
      <c r="D10" s="23">
        <v>9696094</v>
      </c>
      <c r="E10" s="29">
        <f>SUM('D4'!D10:AE10)+'D4'!AJ10</f>
        <v>33064182.516142774</v>
      </c>
      <c r="F10" s="46">
        <f t="shared" si="0"/>
        <v>3.4100517709649654</v>
      </c>
      <c r="G10" s="46">
        <v>8.290965477190818</v>
      </c>
      <c r="H10" s="46">
        <v>7.371248322959219</v>
      </c>
    </row>
    <row r="11" spans="1:8" ht="15">
      <c r="A11" s="5">
        <v>9</v>
      </c>
      <c r="B11" s="5">
        <v>9</v>
      </c>
      <c r="C11" s="1" t="s">
        <v>236</v>
      </c>
      <c r="D11" s="23">
        <v>20093290</v>
      </c>
      <c r="E11" s="29">
        <f>SUM('D4'!D11:AE11)+'D4'!AJ11</f>
        <v>65468367.08041133</v>
      </c>
      <c r="F11" s="46">
        <f t="shared" si="0"/>
        <v>3.258220385034573</v>
      </c>
      <c r="G11" s="46">
        <v>10.118848198648914</v>
      </c>
      <c r="H11" s="46">
        <v>9.243330260794874</v>
      </c>
    </row>
    <row r="12" spans="1:8" ht="15">
      <c r="A12" s="5">
        <v>10</v>
      </c>
      <c r="B12" s="5">
        <v>10</v>
      </c>
      <c r="C12" s="1" t="s">
        <v>237</v>
      </c>
      <c r="D12" s="23">
        <v>6343117</v>
      </c>
      <c r="E12" s="29">
        <f>SUM('D4'!D12:AE12)+'D4'!AJ12</f>
        <v>14641647.117894001</v>
      </c>
      <c r="F12" s="46">
        <f t="shared" si="0"/>
        <v>2.3082732224384324</v>
      </c>
      <c r="G12" s="46">
        <v>7.292428571864216</v>
      </c>
      <c r="H12" s="46">
        <v>5.683013888016532</v>
      </c>
    </row>
    <row r="13" spans="1:8" ht="15">
      <c r="A13" s="5">
        <v>11</v>
      </c>
      <c r="B13" s="5">
        <v>11</v>
      </c>
      <c r="C13" s="1" t="s">
        <v>238</v>
      </c>
      <c r="D13" s="23">
        <v>15707720</v>
      </c>
      <c r="E13" s="29">
        <f>SUM('D4'!D13:AE13)+'D4'!AJ13</f>
        <v>3248263.2999308407</v>
      </c>
      <c r="F13" s="46">
        <f t="shared" si="0"/>
        <v>0.2067940668620806</v>
      </c>
      <c r="G13" s="46">
        <v>4.423736938119868</v>
      </c>
      <c r="H13" s="46">
        <v>3.842866743621456</v>
      </c>
    </row>
    <row r="14" spans="1:8" ht="15">
      <c r="A14" s="5">
        <v>12</v>
      </c>
      <c r="B14" s="5">
        <v>12</v>
      </c>
      <c r="C14" s="1" t="s">
        <v>239</v>
      </c>
      <c r="D14" s="23">
        <v>28475033</v>
      </c>
      <c r="E14" s="29">
        <f>SUM('D4'!D14:AE14)+'D4'!AJ14</f>
        <v>3536362.877472704</v>
      </c>
      <c r="F14" s="46">
        <f t="shared" si="0"/>
        <v>0.12419170427204435</v>
      </c>
      <c r="G14" s="46">
        <v>3.148822442318975</v>
      </c>
      <c r="H14" s="46">
        <v>2.7084043344434106</v>
      </c>
    </row>
    <row r="15" spans="1:8" ht="15">
      <c r="A15" s="5">
        <v>13</v>
      </c>
      <c r="B15" s="5">
        <v>13</v>
      </c>
      <c r="C15" s="1" t="s">
        <v>240</v>
      </c>
      <c r="D15" s="23">
        <v>50385454</v>
      </c>
      <c r="E15" s="29">
        <f>SUM('D4'!D15:AE15)+'D4'!AJ15</f>
        <v>4632737.180550794</v>
      </c>
      <c r="F15" s="46">
        <f t="shared" si="0"/>
        <v>0.09194592511860257</v>
      </c>
      <c r="G15" s="46">
        <v>2.6473725437358406</v>
      </c>
      <c r="H15" s="46">
        <v>2.171873126356056</v>
      </c>
    </row>
    <row r="16" spans="1:8" ht="15">
      <c r="A16" s="5">
        <v>14</v>
      </c>
      <c r="B16" s="5">
        <v>14</v>
      </c>
      <c r="C16" s="1" t="s">
        <v>241</v>
      </c>
      <c r="D16" s="23">
        <v>41855798</v>
      </c>
      <c r="E16" s="29">
        <f>SUM('D4'!D16:AE16)+'D4'!AJ16</f>
        <v>5600439.879982831</v>
      </c>
      <c r="F16" s="46">
        <f t="shared" si="0"/>
        <v>0.13380320403837076</v>
      </c>
      <c r="G16" s="46">
        <v>3.3277928076022367</v>
      </c>
      <c r="H16" s="46">
        <v>2.7723784937262628</v>
      </c>
    </row>
    <row r="17" spans="1:8" ht="15">
      <c r="A17" s="5">
        <v>15</v>
      </c>
      <c r="B17" s="5">
        <v>15</v>
      </c>
      <c r="C17" s="1" t="s">
        <v>225</v>
      </c>
      <c r="D17" s="23">
        <v>3810740</v>
      </c>
      <c r="E17" s="29">
        <f>SUM('D4'!D17:AE17)+'D4'!AJ17</f>
        <v>388222.04152605875</v>
      </c>
      <c r="F17" s="46">
        <f t="shared" si="0"/>
        <v>0.10187576206355163</v>
      </c>
      <c r="G17" s="46">
        <v>2.5041804132474113</v>
      </c>
      <c r="H17" s="46">
        <v>2.0817799973292606</v>
      </c>
    </row>
    <row r="18" spans="1:8" ht="15">
      <c r="A18" s="5">
        <v>16</v>
      </c>
      <c r="B18" s="5">
        <v>16</v>
      </c>
      <c r="C18" s="1" t="s">
        <v>15</v>
      </c>
      <c r="D18" s="23">
        <v>32062084</v>
      </c>
      <c r="E18" s="29">
        <f>SUM('D4'!D18:AE18)+'D4'!AJ18</f>
        <v>15670244.084933072</v>
      </c>
      <c r="F18" s="46">
        <f t="shared" si="0"/>
        <v>0.4887468975794921</v>
      </c>
      <c r="G18" s="46">
        <v>3.9411046213330465</v>
      </c>
      <c r="H18" s="46">
        <v>3.4278735639729536</v>
      </c>
    </row>
    <row r="19" spans="1:8" ht="15">
      <c r="A19" s="5">
        <v>17</v>
      </c>
      <c r="B19" s="5">
        <v>17</v>
      </c>
      <c r="C19" s="1" t="s">
        <v>242</v>
      </c>
      <c r="D19" s="23">
        <v>88149287</v>
      </c>
      <c r="E19" s="29">
        <f>SUM('D4'!D19:AE19)+'D4'!AJ19</f>
        <v>12781481.662709305</v>
      </c>
      <c r="F19" s="46">
        <f t="shared" si="0"/>
        <v>0.14499812871667703</v>
      </c>
      <c r="G19" s="46">
        <v>3.7414207318091175</v>
      </c>
      <c r="H19" s="46">
        <v>3.2362029115817337</v>
      </c>
    </row>
    <row r="20" spans="1:8" ht="15">
      <c r="A20" s="5">
        <v>18</v>
      </c>
      <c r="B20" s="5">
        <v>18</v>
      </c>
      <c r="C20" s="1" t="s">
        <v>243</v>
      </c>
      <c r="D20" s="23">
        <v>18810044</v>
      </c>
      <c r="E20" s="29">
        <f>SUM('D4'!D20:AE20)+'D4'!AJ20</f>
        <v>220852861.7592397</v>
      </c>
      <c r="F20" s="46">
        <f t="shared" si="0"/>
        <v>11.741219837616526</v>
      </c>
      <c r="G20" s="46">
        <v>14.972214858964263</v>
      </c>
      <c r="H20" s="46">
        <v>14.270584628522169</v>
      </c>
    </row>
    <row r="21" spans="1:8" ht="15">
      <c r="A21" s="5">
        <v>19</v>
      </c>
      <c r="B21" s="5">
        <v>19</v>
      </c>
      <c r="C21" s="1" t="s">
        <v>244</v>
      </c>
      <c r="D21" s="23">
        <v>7653476</v>
      </c>
      <c r="E21" s="29">
        <f>SUM('D4'!D21:AE21)+'D4'!AJ21</f>
        <v>23913953.51211791</v>
      </c>
      <c r="F21" s="46">
        <f t="shared" si="0"/>
        <v>3.124587247953467</v>
      </c>
      <c r="G21" s="46">
        <v>5.513722645727803</v>
      </c>
      <c r="H21" s="46">
        <v>5.299861925786013</v>
      </c>
    </row>
    <row r="22" spans="1:8" ht="15">
      <c r="A22" s="5">
        <v>20</v>
      </c>
      <c r="B22" s="5">
        <v>20</v>
      </c>
      <c r="C22" s="1" t="s">
        <v>226</v>
      </c>
      <c r="D22" s="23">
        <v>102321555</v>
      </c>
      <c r="E22" s="29">
        <f>SUM('D4'!D22:AE22)+'D4'!AJ22</f>
        <v>32639245.957006447</v>
      </c>
      <c r="F22" s="46">
        <f t="shared" si="0"/>
        <v>0.3189870009012905</v>
      </c>
      <c r="G22" s="46">
        <v>2.1310204778983137</v>
      </c>
      <c r="H22" s="46">
        <v>1.9649091714369131</v>
      </c>
    </row>
    <row r="23" spans="1:8" ht="15">
      <c r="A23" s="5">
        <v>21</v>
      </c>
      <c r="B23" s="5">
        <v>21</v>
      </c>
      <c r="C23" s="1" t="s">
        <v>227</v>
      </c>
      <c r="D23" s="23">
        <v>36334562</v>
      </c>
      <c r="E23" s="29">
        <f>SUM('D4'!D23:AE23)+'D4'!AJ23</f>
        <v>276934.7382563855</v>
      </c>
      <c r="F23" s="46">
        <f t="shared" si="0"/>
        <v>0.007621799273550773</v>
      </c>
      <c r="G23" s="46">
        <v>1.0286230084828918</v>
      </c>
      <c r="H23" s="46">
        <v>0.9133559533577318</v>
      </c>
    </row>
    <row r="24" spans="1:8" ht="15">
      <c r="A24" s="5">
        <v>22</v>
      </c>
      <c r="B24" s="5">
        <v>22</v>
      </c>
      <c r="C24" s="1" t="s">
        <v>245</v>
      </c>
      <c r="D24" s="23">
        <v>64185198</v>
      </c>
      <c r="E24" s="29">
        <f>SUM('D4'!D24:AE24)+'D4'!AJ24</f>
        <v>3279205.296220519</v>
      </c>
      <c r="F24" s="46">
        <f t="shared" si="0"/>
        <v>0.05108974340502181</v>
      </c>
      <c r="G24" s="46">
        <v>0.41196185054712875</v>
      </c>
      <c r="H24" s="46">
        <v>0.3690821041774948</v>
      </c>
    </row>
    <row r="25" spans="1:8" ht="15">
      <c r="A25" s="5">
        <v>23</v>
      </c>
      <c r="B25" s="5">
        <v>23</v>
      </c>
      <c r="C25" s="1" t="s">
        <v>246</v>
      </c>
      <c r="D25" s="23">
        <v>50113776</v>
      </c>
      <c r="E25" s="29">
        <f>SUM('D4'!D25:AE25)+'D4'!AJ25</f>
        <v>973499483.0898647</v>
      </c>
      <c r="F25" s="46">
        <f t="shared" si="0"/>
        <v>19.42578589747188</v>
      </c>
      <c r="G25" s="46">
        <v>23.316568149084397</v>
      </c>
      <c r="H25" s="46">
        <v>22.832081730487648</v>
      </c>
    </row>
    <row r="26" spans="1:8" ht="15">
      <c r="A26" s="5">
        <v>24</v>
      </c>
      <c r="B26" s="5">
        <v>24</v>
      </c>
      <c r="C26" s="1" t="s">
        <v>247</v>
      </c>
      <c r="D26" s="23">
        <v>14762811</v>
      </c>
      <c r="E26" s="29">
        <f>SUM('D4'!D26:AE26)+'D4'!AJ26</f>
        <v>1358019.1358400728</v>
      </c>
      <c r="F26" s="46">
        <f t="shared" si="0"/>
        <v>0.09198919743943568</v>
      </c>
      <c r="G26" s="46">
        <v>1.4586566601525528</v>
      </c>
      <c r="H26" s="46">
        <v>1.320383346298688</v>
      </c>
    </row>
    <row r="27" spans="1:8" ht="15">
      <c r="A27" s="5">
        <v>25</v>
      </c>
      <c r="B27" s="5">
        <v>25</v>
      </c>
      <c r="C27" s="1" t="s">
        <v>228</v>
      </c>
      <c r="D27" s="23">
        <v>26216958</v>
      </c>
      <c r="E27" s="29">
        <f>SUM('D4'!D27:AE27)+'D4'!AJ27</f>
        <v>16167375.548760599</v>
      </c>
      <c r="F27" s="46">
        <f t="shared" si="0"/>
        <v>0.6166762577397652</v>
      </c>
      <c r="G27" s="46">
        <v>2.3858817528852416</v>
      </c>
      <c r="H27" s="46">
        <v>2.1891370137648933</v>
      </c>
    </row>
    <row r="28" spans="1:8" ht="15">
      <c r="A28" s="5">
        <v>26</v>
      </c>
      <c r="B28" s="5">
        <v>26</v>
      </c>
      <c r="C28" s="1" t="s">
        <v>248</v>
      </c>
      <c r="D28" s="23">
        <v>33246996</v>
      </c>
      <c r="E28" s="29">
        <f>SUM('D4'!D28:AE28)+'D4'!AJ28</f>
        <v>13561168.16878792</v>
      </c>
      <c r="F28" s="46">
        <f t="shared" si="0"/>
        <v>0.40789153308130216</v>
      </c>
      <c r="G28" s="46">
        <v>1.6374864433673302</v>
      </c>
      <c r="H28" s="46">
        <v>1.5084721208003178</v>
      </c>
    </row>
    <row r="29" spans="1:8" ht="15">
      <c r="A29" s="5">
        <v>27</v>
      </c>
      <c r="B29" s="5">
        <v>27</v>
      </c>
      <c r="C29" s="1" t="s">
        <v>249</v>
      </c>
      <c r="D29" s="23">
        <v>36229387</v>
      </c>
      <c r="E29" s="29">
        <f>SUM('D4'!D29:AE29)+'D4'!AJ29</f>
        <v>16597511.115057647</v>
      </c>
      <c r="F29" s="46">
        <f t="shared" si="0"/>
        <v>0.458122880054737</v>
      </c>
      <c r="G29" s="46">
        <v>2.935194532128906</v>
      </c>
      <c r="H29" s="46">
        <v>2.5917860374010084</v>
      </c>
    </row>
    <row r="30" spans="1:8" ht="15">
      <c r="A30" s="5">
        <v>28</v>
      </c>
      <c r="B30" s="5">
        <v>28</v>
      </c>
      <c r="C30" s="1" t="s">
        <v>222</v>
      </c>
      <c r="D30" s="23">
        <v>4658723</v>
      </c>
      <c r="E30" s="29">
        <f>SUM('D4'!D30:AE30)+'D4'!AJ30</f>
        <v>1205090.7802450273</v>
      </c>
      <c r="F30" s="46">
        <f t="shared" si="0"/>
        <v>0.2586740572996135</v>
      </c>
      <c r="G30" s="46">
        <v>1.8906892104443853</v>
      </c>
      <c r="H30" s="46">
        <v>1.6687770034119107</v>
      </c>
    </row>
    <row r="31" spans="1:8" ht="15">
      <c r="A31" s="5">
        <v>29</v>
      </c>
      <c r="B31" s="5">
        <v>29</v>
      </c>
      <c r="C31" s="1" t="s">
        <v>250</v>
      </c>
      <c r="D31" s="23">
        <v>62691269</v>
      </c>
      <c r="E31" s="29">
        <f>SUM('D4'!D31:AE31)+'D4'!AJ31</f>
        <v>5163047.725578482</v>
      </c>
      <c r="F31" s="46">
        <f t="shared" si="0"/>
        <v>0.08235672698822674</v>
      </c>
      <c r="G31" s="46">
        <v>1.4744928698979216</v>
      </c>
      <c r="H31" s="46">
        <v>1.2832216686781734</v>
      </c>
    </row>
    <row r="32" spans="1:8" ht="15">
      <c r="A32" s="5">
        <v>30</v>
      </c>
      <c r="B32" s="5">
        <v>30</v>
      </c>
      <c r="C32" s="1" t="s">
        <v>251</v>
      </c>
      <c r="D32" s="23">
        <v>54173255</v>
      </c>
      <c r="E32" s="29">
        <f>SUM('D4'!D32:AE32)+'D4'!AJ32</f>
        <v>12546909.57197326</v>
      </c>
      <c r="F32" s="46">
        <f t="shared" si="0"/>
        <v>0.23160708308875405</v>
      </c>
      <c r="G32" s="46">
        <v>2.832080273814438</v>
      </c>
      <c r="H32" s="46">
        <v>2.4802692814238165</v>
      </c>
    </row>
    <row r="33" spans="1:8" ht="15">
      <c r="A33" s="5">
        <v>31</v>
      </c>
      <c r="B33" s="5">
        <v>31</v>
      </c>
      <c r="C33" s="1" t="s">
        <v>17</v>
      </c>
      <c r="D33" s="23">
        <v>2036983</v>
      </c>
      <c r="E33" s="29">
        <f>SUM('D4'!D33:AE33)+'D4'!AJ33</f>
        <v>0</v>
      </c>
      <c r="F33" s="46">
        <f t="shared" si="0"/>
        <v>0</v>
      </c>
      <c r="G33" s="46">
        <v>6.631834197558806</v>
      </c>
      <c r="H33" s="46">
        <v>5.600406397857229</v>
      </c>
    </row>
    <row r="34" spans="1:8" ht="15">
      <c r="A34" s="5">
        <v>32</v>
      </c>
      <c r="B34" s="5">
        <v>32</v>
      </c>
      <c r="C34" s="1" t="s">
        <v>18</v>
      </c>
      <c r="D34" s="23">
        <v>5517576</v>
      </c>
      <c r="E34" s="29">
        <f>SUM('D4'!D34:AE34)+'D4'!AJ34</f>
        <v>4196512.046118307</v>
      </c>
      <c r="F34" s="46">
        <f t="shared" si="0"/>
        <v>0.7605716796865701</v>
      </c>
      <c r="G34" s="46">
        <v>2.5710474234142455</v>
      </c>
      <c r="H34" s="46">
        <v>2.345944015200899</v>
      </c>
    </row>
    <row r="35" spans="1:8" ht="15">
      <c r="A35" s="7">
        <v>33</v>
      </c>
      <c r="B35" s="7"/>
      <c r="C35" s="8" t="s">
        <v>19</v>
      </c>
      <c r="D35" s="7">
        <v>937100631</v>
      </c>
      <c r="E35" s="9">
        <f>SUM('D4'!D35:AE35)+'D4'!AJ35</f>
        <v>1846250908.7177358</v>
      </c>
      <c r="F35" s="47"/>
      <c r="G35" s="47"/>
      <c r="H35" s="47"/>
    </row>
    <row r="36" spans="4:8" ht="15">
      <c r="D36" s="23"/>
      <c r="E36" s="29"/>
      <c r="F36" s="49"/>
      <c r="G36" s="49"/>
      <c r="H36" s="49"/>
    </row>
    <row r="37" spans="1:8" ht="15">
      <c r="A37" s="5">
        <v>34</v>
      </c>
      <c r="C37" s="1" t="s">
        <v>43</v>
      </c>
      <c r="D37" s="13"/>
      <c r="E37" s="31">
        <f>SUM('D4'!D37:AE37)+'D4'!AJ37</f>
        <v>24124970.001693796</v>
      </c>
      <c r="F37" s="63"/>
      <c r="G37" s="63"/>
      <c r="H37" s="63"/>
    </row>
    <row r="38" spans="1:5" ht="15">
      <c r="A38" s="7"/>
      <c r="B38" s="7"/>
      <c r="C38" s="8" t="s">
        <v>1</v>
      </c>
      <c r="D38" s="23"/>
      <c r="E38" s="29">
        <f>SUM('D4'!D38:AE38)+'D4'!AJ38</f>
        <v>1870375878.7194295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11.00390625" style="5" bestFit="1" customWidth="1"/>
    <col min="5" max="5" width="20.75390625" style="34" bestFit="1" customWidth="1"/>
    <col min="6" max="6" width="18.75390625" style="46" bestFit="1" customWidth="1"/>
    <col min="7" max="7" width="21.00390625" style="46" bestFit="1" customWidth="1"/>
    <col min="8" max="8" width="25.50390625" style="46" bestFit="1" customWidth="1"/>
    <col min="9" max="9" width="9.00390625" style="5" customWidth="1"/>
    <col min="10" max="10" width="14.625" style="5" customWidth="1"/>
    <col min="11" max="16384" width="9.00390625" style="5" customWidth="1"/>
  </cols>
  <sheetData>
    <row r="1" spans="1:8" ht="18">
      <c r="A1" s="17" t="s">
        <v>203</v>
      </c>
      <c r="B1" s="1" t="s">
        <v>4</v>
      </c>
      <c r="C1" s="1" t="s">
        <v>10</v>
      </c>
      <c r="D1" s="1" t="s">
        <v>8</v>
      </c>
      <c r="E1" s="1" t="s">
        <v>204</v>
      </c>
      <c r="F1" s="45" t="s">
        <v>205</v>
      </c>
      <c r="G1" s="46" t="s">
        <v>206</v>
      </c>
      <c r="H1" s="46" t="s">
        <v>207</v>
      </c>
    </row>
    <row r="2" spans="1:10" ht="15">
      <c r="A2" s="1" t="s">
        <v>3</v>
      </c>
      <c r="B2" s="1" t="s">
        <v>5</v>
      </c>
      <c r="C2" s="22" t="s">
        <v>155</v>
      </c>
      <c r="D2" s="1" t="s">
        <v>9</v>
      </c>
      <c r="E2" s="5" t="s">
        <v>202</v>
      </c>
      <c r="F2" s="46" t="s">
        <v>208</v>
      </c>
      <c r="G2" s="46" t="s">
        <v>208</v>
      </c>
      <c r="H2" s="46" t="s">
        <v>208</v>
      </c>
      <c r="J2" s="18"/>
    </row>
    <row r="3" spans="1:8" ht="15">
      <c r="A3" s="7">
        <v>1</v>
      </c>
      <c r="B3" s="7">
        <v>1</v>
      </c>
      <c r="C3" s="8" t="s">
        <v>229</v>
      </c>
      <c r="D3" s="7">
        <v>15817764</v>
      </c>
      <c r="E3" s="9">
        <f>SUM('D5'!D3:AE3)+SUM('D5'!AK3:AN3)</f>
        <v>35662488.30948691</v>
      </c>
      <c r="F3" s="47">
        <f aca="true" t="shared" si="0" ref="F3:F34">E3/D3</f>
        <v>2.254584675146684</v>
      </c>
      <c r="G3" s="47">
        <v>2.975973787146497</v>
      </c>
      <c r="H3" s="47">
        <v>2.863833861028029</v>
      </c>
    </row>
    <row r="4" spans="1:8" ht="15">
      <c r="A4" s="5">
        <v>2</v>
      </c>
      <c r="B4" s="5">
        <v>2</v>
      </c>
      <c r="C4" s="1" t="s">
        <v>230</v>
      </c>
      <c r="D4" s="23">
        <v>1659542</v>
      </c>
      <c r="E4" s="29">
        <f>SUM('D5'!D4:AE4)+SUM('D5'!AK4:AN4)</f>
        <v>371574.6471964121</v>
      </c>
      <c r="F4" s="46">
        <f t="shared" si="0"/>
        <v>0.22390192426368968</v>
      </c>
      <c r="G4" s="46">
        <v>1.1878986233914448</v>
      </c>
      <c r="H4" s="46">
        <v>1.1093532485603805</v>
      </c>
    </row>
    <row r="5" spans="1:8" ht="15">
      <c r="A5" s="5">
        <v>3</v>
      </c>
      <c r="B5" s="5">
        <v>3</v>
      </c>
      <c r="C5" s="1" t="s">
        <v>224</v>
      </c>
      <c r="D5" s="23">
        <v>38856530</v>
      </c>
      <c r="E5" s="29">
        <f>SUM('D5'!D5:AE5)+SUM('D5'!AK5:AN5)</f>
        <v>3385817.295462621</v>
      </c>
      <c r="F5" s="46">
        <f t="shared" si="0"/>
        <v>0.08713637824743024</v>
      </c>
      <c r="G5" s="46">
        <v>1.1777978050143472</v>
      </c>
      <c r="H5" s="46">
        <v>1.0038678088142123</v>
      </c>
    </row>
    <row r="6" spans="1:8" ht="15">
      <c r="A6" s="5">
        <v>4</v>
      </c>
      <c r="B6" s="5">
        <v>4</v>
      </c>
      <c r="C6" s="1" t="s">
        <v>231</v>
      </c>
      <c r="D6" s="23">
        <v>11164509</v>
      </c>
      <c r="E6" s="29">
        <f>SUM('D5'!D6:AE6)+SUM('D5'!AK6:AN6)</f>
        <v>1822520.990563503</v>
      </c>
      <c r="F6" s="46">
        <f t="shared" si="0"/>
        <v>0.16324237730145616</v>
      </c>
      <c r="G6" s="46">
        <v>0.6511246787052983</v>
      </c>
      <c r="H6" s="46">
        <v>0.5537098649103993</v>
      </c>
    </row>
    <row r="7" spans="1:8" ht="15">
      <c r="A7" s="5">
        <v>5</v>
      </c>
      <c r="B7" s="5">
        <v>5</v>
      </c>
      <c r="C7" s="1" t="s">
        <v>232</v>
      </c>
      <c r="D7" s="23">
        <v>17800103</v>
      </c>
      <c r="E7" s="29">
        <f>SUM('D5'!D7:AE7)+SUM('D5'!AK7:AN7)</f>
        <v>10307832.735122465</v>
      </c>
      <c r="F7" s="46">
        <f t="shared" si="0"/>
        <v>0.5790883757876268</v>
      </c>
      <c r="G7" s="46">
        <v>1.4682807965406939</v>
      </c>
      <c r="H7" s="46">
        <v>1.3353244946691554</v>
      </c>
    </row>
    <row r="8" spans="1:8" ht="15">
      <c r="A8" s="5">
        <v>6</v>
      </c>
      <c r="B8" s="5">
        <v>6</v>
      </c>
      <c r="C8" s="1" t="s">
        <v>233</v>
      </c>
      <c r="D8" s="23">
        <v>25778201</v>
      </c>
      <c r="E8" s="29">
        <f>SUM('D5'!D8:AE8)+SUM('D5'!AK8:AN8)</f>
        <v>8803803.178204508</v>
      </c>
      <c r="F8" s="46">
        <f t="shared" si="0"/>
        <v>0.3415212402992943</v>
      </c>
      <c r="G8" s="46">
        <v>0.9420687390536571</v>
      </c>
      <c r="H8" s="46">
        <v>0.8490620999630848</v>
      </c>
    </row>
    <row r="9" spans="1:8" ht="15">
      <c r="A9" s="5">
        <v>7</v>
      </c>
      <c r="B9" s="5">
        <v>7</v>
      </c>
      <c r="C9" s="1" t="s">
        <v>234</v>
      </c>
      <c r="D9" s="23">
        <v>10492796</v>
      </c>
      <c r="E9" s="29">
        <f>SUM('D5'!D9:AE9)+SUM('D5'!AK9:AN9)</f>
        <v>4051064.45673988</v>
      </c>
      <c r="F9" s="46">
        <f t="shared" si="0"/>
        <v>0.3860805505739252</v>
      </c>
      <c r="G9" s="46">
        <v>0.9944007929609993</v>
      </c>
      <c r="H9" s="46">
        <v>0.6453803248612879</v>
      </c>
    </row>
    <row r="10" spans="1:8" ht="15">
      <c r="A10" s="5">
        <v>8</v>
      </c>
      <c r="B10" s="5">
        <v>8</v>
      </c>
      <c r="C10" s="1" t="s">
        <v>235</v>
      </c>
      <c r="D10" s="23">
        <v>9696094</v>
      </c>
      <c r="E10" s="29">
        <f>SUM('D5'!D10:AE10)+SUM('D5'!AK10:AN10)</f>
        <v>9175319.156711755</v>
      </c>
      <c r="F10" s="46">
        <f t="shared" si="0"/>
        <v>0.9462902439592433</v>
      </c>
      <c r="G10" s="46">
        <v>1.7228925268078843</v>
      </c>
      <c r="H10" s="46">
        <v>1.5782919180191433</v>
      </c>
    </row>
    <row r="11" spans="1:8" ht="15">
      <c r="A11" s="5">
        <v>9</v>
      </c>
      <c r="B11" s="5">
        <v>9</v>
      </c>
      <c r="C11" s="1" t="s">
        <v>236</v>
      </c>
      <c r="D11" s="23">
        <v>20093290</v>
      </c>
      <c r="E11" s="29">
        <f>SUM('D5'!D11:AE11)+SUM('D5'!AK11:AN11)</f>
        <v>10503023.517952345</v>
      </c>
      <c r="F11" s="46">
        <f t="shared" si="0"/>
        <v>0.5227129811968246</v>
      </c>
      <c r="G11" s="46">
        <v>1.5539105688549322</v>
      </c>
      <c r="H11" s="46">
        <v>1.4208390473197257</v>
      </c>
    </row>
    <row r="12" spans="1:8" ht="15">
      <c r="A12" s="5">
        <v>10</v>
      </c>
      <c r="B12" s="5">
        <v>10</v>
      </c>
      <c r="C12" s="1" t="s">
        <v>237</v>
      </c>
      <c r="D12" s="23">
        <v>6343117</v>
      </c>
      <c r="E12" s="29">
        <f>SUM('D5'!D12:AE12)+SUM('D5'!AK12:AN12)</f>
        <v>1346442.117296482</v>
      </c>
      <c r="F12" s="46">
        <f t="shared" si="0"/>
        <v>0.21226821408094507</v>
      </c>
      <c r="G12" s="46">
        <v>0.8773776160384602</v>
      </c>
      <c r="H12" s="46">
        <v>0.6557551175201525</v>
      </c>
    </row>
    <row r="13" spans="1:8" ht="15">
      <c r="A13" s="5">
        <v>11</v>
      </c>
      <c r="B13" s="5">
        <v>11</v>
      </c>
      <c r="C13" s="1" t="s">
        <v>238</v>
      </c>
      <c r="D13" s="23">
        <v>15707720</v>
      </c>
      <c r="E13" s="29">
        <f>SUM('D5'!D13:AE13)+SUM('D5'!AK13:AN13)</f>
        <v>718662.0753862222</v>
      </c>
      <c r="F13" s="46">
        <f t="shared" si="0"/>
        <v>0.0457521572440954</v>
      </c>
      <c r="G13" s="46">
        <v>0.6696761929651973</v>
      </c>
      <c r="H13" s="46">
        <v>0.5855128447879072</v>
      </c>
    </row>
    <row r="14" spans="1:8" ht="15">
      <c r="A14" s="5">
        <v>12</v>
      </c>
      <c r="B14" s="5">
        <v>12</v>
      </c>
      <c r="C14" s="1" t="s">
        <v>239</v>
      </c>
      <c r="D14" s="23">
        <v>28475033</v>
      </c>
      <c r="E14" s="29">
        <f>SUM('D5'!D14:AE14)+SUM('D5'!AK14:AN14)</f>
        <v>1034256.5167217673</v>
      </c>
      <c r="F14" s="46">
        <f t="shared" si="0"/>
        <v>0.036321521268184914</v>
      </c>
      <c r="G14" s="46">
        <v>0.4953063735775566</v>
      </c>
      <c r="H14" s="46">
        <v>0.4302223661948165</v>
      </c>
    </row>
    <row r="15" spans="1:8" ht="15">
      <c r="A15" s="5">
        <v>13</v>
      </c>
      <c r="B15" s="5">
        <v>13</v>
      </c>
      <c r="C15" s="1" t="s">
        <v>240</v>
      </c>
      <c r="D15" s="23">
        <v>50385454</v>
      </c>
      <c r="E15" s="29">
        <f>SUM('D5'!D15:AE15)+SUM('D5'!AK15:AN15)</f>
        <v>540798.6556139055</v>
      </c>
      <c r="F15" s="46">
        <f t="shared" si="0"/>
        <v>0.010733229785205578</v>
      </c>
      <c r="G15" s="46">
        <v>0.3915932125442093</v>
      </c>
      <c r="H15" s="46">
        <v>0.3223397141418004</v>
      </c>
    </row>
    <row r="16" spans="1:8" ht="15">
      <c r="A16" s="5">
        <v>14</v>
      </c>
      <c r="B16" s="5">
        <v>14</v>
      </c>
      <c r="C16" s="1" t="s">
        <v>241</v>
      </c>
      <c r="D16" s="23">
        <v>41855798</v>
      </c>
      <c r="E16" s="29">
        <f>SUM('D5'!D16:AE16)+SUM('D5'!AK16:AN16)</f>
        <v>1187211.7611685407</v>
      </c>
      <c r="F16" s="46">
        <f t="shared" si="0"/>
        <v>0.02836433225257205</v>
      </c>
      <c r="G16" s="46">
        <v>0.5099833686312677</v>
      </c>
      <c r="H16" s="46">
        <v>0.4278990855910483</v>
      </c>
    </row>
    <row r="17" spans="1:8" ht="15">
      <c r="A17" s="5">
        <v>15</v>
      </c>
      <c r="B17" s="5">
        <v>15</v>
      </c>
      <c r="C17" s="1" t="s">
        <v>225</v>
      </c>
      <c r="D17" s="23">
        <v>3810740</v>
      </c>
      <c r="E17" s="29">
        <f>SUM('D5'!D17:AE17)+SUM('D5'!AK17:AN17)</f>
        <v>36397.16777428103</v>
      </c>
      <c r="F17" s="46">
        <f t="shared" si="0"/>
        <v>0.009551207317812558</v>
      </c>
      <c r="G17" s="46">
        <v>0.3759320886860519</v>
      </c>
      <c r="H17" s="46">
        <v>0.313462873184067</v>
      </c>
    </row>
    <row r="18" spans="1:8" ht="15">
      <c r="A18" s="5">
        <v>16</v>
      </c>
      <c r="B18" s="5">
        <v>16</v>
      </c>
      <c r="C18" s="1" t="s">
        <v>15</v>
      </c>
      <c r="D18" s="23">
        <v>32062084</v>
      </c>
      <c r="E18" s="29">
        <f>SUM('D5'!D18:AE18)+SUM('D5'!AK18:AN18)</f>
        <v>1854804.8761364217</v>
      </c>
      <c r="F18" s="46">
        <f t="shared" si="0"/>
        <v>0.0578504153421974</v>
      </c>
      <c r="G18" s="46">
        <v>0.5837084507067631</v>
      </c>
      <c r="H18" s="46">
        <v>0.5033330706018355</v>
      </c>
    </row>
    <row r="19" spans="1:8" ht="15">
      <c r="A19" s="5">
        <v>17</v>
      </c>
      <c r="B19" s="5">
        <v>17</v>
      </c>
      <c r="C19" s="1" t="s">
        <v>242</v>
      </c>
      <c r="D19" s="23">
        <v>88149287</v>
      </c>
      <c r="E19" s="29">
        <f>SUM('D5'!D19:AE19)+SUM('D5'!AK19:AN19)</f>
        <v>12988479.10411311</v>
      </c>
      <c r="F19" s="46">
        <f t="shared" si="0"/>
        <v>0.1473463886793901</v>
      </c>
      <c r="G19" s="46">
        <v>0.7275485429235634</v>
      </c>
      <c r="H19" s="46">
        <v>0.648110317349524</v>
      </c>
    </row>
    <row r="20" spans="1:8" ht="15">
      <c r="A20" s="5">
        <v>18</v>
      </c>
      <c r="B20" s="5">
        <v>18</v>
      </c>
      <c r="C20" s="1" t="s">
        <v>243</v>
      </c>
      <c r="D20" s="23">
        <v>18810044</v>
      </c>
      <c r="E20" s="29">
        <f>SUM('D5'!D20:AE20)+SUM('D5'!AK20:AN20)</f>
        <v>24784660.889679585</v>
      </c>
      <c r="F20" s="46">
        <f t="shared" si="0"/>
        <v>1.317629075704426</v>
      </c>
      <c r="G20" s="46">
        <v>1.775155080534449</v>
      </c>
      <c r="H20" s="46">
        <v>1.6662438745705233</v>
      </c>
    </row>
    <row r="21" spans="1:8" ht="15">
      <c r="A21" s="5">
        <v>19</v>
      </c>
      <c r="B21" s="5">
        <v>19</v>
      </c>
      <c r="C21" s="1" t="s">
        <v>244</v>
      </c>
      <c r="D21" s="23">
        <v>7653476</v>
      </c>
      <c r="E21" s="29">
        <f>SUM('D5'!D21:AE21)+SUM('D5'!AK21:AN21)</f>
        <v>20963639.92914627</v>
      </c>
      <c r="F21" s="46">
        <f t="shared" si="0"/>
        <v>2.7391004987990124</v>
      </c>
      <c r="G21" s="46">
        <v>3.193328483048168</v>
      </c>
      <c r="H21" s="46">
        <v>3.1610496665031875</v>
      </c>
    </row>
    <row r="22" spans="1:8" ht="15">
      <c r="A22" s="5">
        <v>20</v>
      </c>
      <c r="B22" s="5">
        <v>20</v>
      </c>
      <c r="C22" s="1" t="s">
        <v>226</v>
      </c>
      <c r="D22" s="23">
        <v>102321555</v>
      </c>
      <c r="E22" s="29">
        <f>SUM('D5'!D22:AE22)+SUM('D5'!AK22:AN22)</f>
        <v>1473736.3925951915</v>
      </c>
      <c r="F22" s="46">
        <f t="shared" si="0"/>
        <v>0.014402990578037947</v>
      </c>
      <c r="G22" s="46">
        <v>0.2875538474543609</v>
      </c>
      <c r="H22" s="46">
        <v>0.262243711104499</v>
      </c>
    </row>
    <row r="23" spans="1:8" ht="15">
      <c r="A23" s="5">
        <v>21</v>
      </c>
      <c r="B23" s="5">
        <v>21</v>
      </c>
      <c r="C23" s="1" t="s">
        <v>227</v>
      </c>
      <c r="D23" s="23">
        <v>36334562</v>
      </c>
      <c r="E23" s="29">
        <f>SUM('D5'!D23:AE23)+SUM('D5'!AK23:AN23)</f>
        <v>100739.41794690937</v>
      </c>
      <c r="F23" s="46">
        <f t="shared" si="0"/>
        <v>0.002772550772647524</v>
      </c>
      <c r="G23" s="46">
        <v>0.16055453501454986</v>
      </c>
      <c r="H23" s="46">
        <v>0.14283979175860337</v>
      </c>
    </row>
    <row r="24" spans="1:8" ht="15">
      <c r="A24" s="5">
        <v>22</v>
      </c>
      <c r="B24" s="5">
        <v>22</v>
      </c>
      <c r="C24" s="1" t="s">
        <v>245</v>
      </c>
      <c r="D24" s="23">
        <v>64185198</v>
      </c>
      <c r="E24" s="29">
        <f>SUM('D5'!D24:AE24)+SUM('D5'!AK24:AN24)</f>
        <v>526410.8172852709</v>
      </c>
      <c r="F24" s="46">
        <f t="shared" si="0"/>
        <v>0.008201436369881899</v>
      </c>
      <c r="G24" s="46">
        <v>0.06898583853075477</v>
      </c>
      <c r="H24" s="46">
        <v>0.06229183830026661</v>
      </c>
    </row>
    <row r="25" spans="1:8" ht="15">
      <c r="A25" s="5">
        <v>23</v>
      </c>
      <c r="B25" s="5">
        <v>23</v>
      </c>
      <c r="C25" s="1" t="s">
        <v>246</v>
      </c>
      <c r="D25" s="23">
        <v>50113776</v>
      </c>
      <c r="E25" s="29">
        <f>SUM('D5'!D25:AE25)+SUM('D5'!AK25:AN25)</f>
        <v>142405601.7312953</v>
      </c>
      <c r="F25" s="46">
        <f t="shared" si="0"/>
        <v>2.8416458127460857</v>
      </c>
      <c r="G25" s="46">
        <v>3.4034252930792492</v>
      </c>
      <c r="H25" s="46">
        <v>3.331685273493463</v>
      </c>
    </row>
    <row r="26" spans="1:8" ht="15">
      <c r="A26" s="5">
        <v>24</v>
      </c>
      <c r="B26" s="5">
        <v>24</v>
      </c>
      <c r="C26" s="1" t="s">
        <v>247</v>
      </c>
      <c r="D26" s="23">
        <v>14762811</v>
      </c>
      <c r="E26" s="29">
        <f>SUM('D5'!D26:AE26)+SUM('D5'!AK26:AN26)</f>
        <v>242040.26580877922</v>
      </c>
      <c r="F26" s="46">
        <f t="shared" si="0"/>
        <v>0.016395269560030214</v>
      </c>
      <c r="G26" s="46">
        <v>0.23240128448215616</v>
      </c>
      <c r="H26" s="46">
        <v>0.21083973677513657</v>
      </c>
    </row>
    <row r="27" spans="1:8" ht="15">
      <c r="A27" s="5">
        <v>25</v>
      </c>
      <c r="B27" s="5">
        <v>25</v>
      </c>
      <c r="C27" s="1" t="s">
        <v>228</v>
      </c>
      <c r="D27" s="23">
        <v>26216958</v>
      </c>
      <c r="E27" s="29">
        <f>SUM('D5'!D27:AE27)+SUM('D5'!AK27:AN27)</f>
        <v>1800396.920425522</v>
      </c>
      <c r="F27" s="46">
        <f t="shared" si="0"/>
        <v>0.06867299098642649</v>
      </c>
      <c r="G27" s="46">
        <v>0.3690216329284958</v>
      </c>
      <c r="H27" s="46">
        <v>0.339243068970227</v>
      </c>
    </row>
    <row r="28" spans="1:8" ht="15">
      <c r="A28" s="5">
        <v>26</v>
      </c>
      <c r="B28" s="5">
        <v>26</v>
      </c>
      <c r="C28" s="1" t="s">
        <v>248</v>
      </c>
      <c r="D28" s="23">
        <v>33246996</v>
      </c>
      <c r="E28" s="29">
        <f>SUM('D5'!D28:AE28)+SUM('D5'!AK28:AN28)</f>
        <v>3397033.4224952995</v>
      </c>
      <c r="F28" s="46">
        <f t="shared" si="0"/>
        <v>0.10217564986909793</v>
      </c>
      <c r="G28" s="46">
        <v>0.3028247966876839</v>
      </c>
      <c r="H28" s="46">
        <v>0.28280378867341466</v>
      </c>
    </row>
    <row r="29" spans="1:8" ht="15">
      <c r="A29" s="5">
        <v>27</v>
      </c>
      <c r="B29" s="5">
        <v>27</v>
      </c>
      <c r="C29" s="1" t="s">
        <v>249</v>
      </c>
      <c r="D29" s="23">
        <v>36229387</v>
      </c>
      <c r="E29" s="29">
        <f>SUM('D5'!D29:AE29)+SUM('D5'!AK29:AN29)</f>
        <v>2265193.750060592</v>
      </c>
      <c r="F29" s="46">
        <f t="shared" si="0"/>
        <v>0.06252365655705386</v>
      </c>
      <c r="G29" s="46">
        <v>0.4409158049761475</v>
      </c>
      <c r="H29" s="46">
        <v>0.3887904077573721</v>
      </c>
    </row>
    <row r="30" spans="1:8" ht="15">
      <c r="A30" s="5">
        <v>28</v>
      </c>
      <c r="B30" s="5">
        <v>28</v>
      </c>
      <c r="C30" s="1" t="s">
        <v>222</v>
      </c>
      <c r="D30" s="23">
        <v>4658723</v>
      </c>
      <c r="E30" s="29">
        <f>SUM('D5'!D30:AE30)+SUM('D5'!AK30:AN30)</f>
        <v>202617.19266634638</v>
      </c>
      <c r="F30" s="46">
        <f t="shared" si="0"/>
        <v>0.04349200256515495</v>
      </c>
      <c r="G30" s="46">
        <v>0.29398985857231313</v>
      </c>
      <c r="H30" s="46">
        <v>0.26000954052809205</v>
      </c>
    </row>
    <row r="31" spans="1:8" ht="15">
      <c r="A31" s="5">
        <v>29</v>
      </c>
      <c r="B31" s="5">
        <v>29</v>
      </c>
      <c r="C31" s="1" t="s">
        <v>250</v>
      </c>
      <c r="D31" s="23">
        <v>62691269</v>
      </c>
      <c r="E31" s="29">
        <f>SUM('D5'!D31:AE31)+SUM('D5'!AK31:AN31)</f>
        <v>1190652.8979385905</v>
      </c>
      <c r="F31" s="46">
        <f t="shared" si="0"/>
        <v>0.018992324081661044</v>
      </c>
      <c r="G31" s="46">
        <v>0.2294220278219436</v>
      </c>
      <c r="H31" s="46">
        <v>0.20026009823597105</v>
      </c>
    </row>
    <row r="32" spans="1:8" ht="15">
      <c r="A32" s="5">
        <v>30</v>
      </c>
      <c r="B32" s="5">
        <v>30</v>
      </c>
      <c r="C32" s="1" t="s">
        <v>251</v>
      </c>
      <c r="D32" s="23">
        <v>54173255</v>
      </c>
      <c r="E32" s="29">
        <f>SUM('D5'!D32:AE32)+SUM('D5'!AK32:AN32)</f>
        <v>2671763.7730009733</v>
      </c>
      <c r="F32" s="46">
        <f t="shared" si="0"/>
        <v>0.04931887096318974</v>
      </c>
      <c r="G32" s="46">
        <v>0.5184901672866575</v>
      </c>
      <c r="H32" s="46">
        <v>0.45433139013382534</v>
      </c>
    </row>
    <row r="33" spans="1:8" ht="15">
      <c r="A33" s="5">
        <v>31</v>
      </c>
      <c r="B33" s="5">
        <v>31</v>
      </c>
      <c r="C33" s="1" t="s">
        <v>17</v>
      </c>
      <c r="D33" s="23">
        <v>2036983</v>
      </c>
      <c r="E33" s="29">
        <f>SUM('D5'!D33:AE33)+SUM('D5'!AK33:AN33)</f>
        <v>0</v>
      </c>
      <c r="F33" s="46">
        <f t="shared" si="0"/>
        <v>0</v>
      </c>
      <c r="G33" s="46">
        <v>1.1061668957780384</v>
      </c>
      <c r="H33" s="46">
        <v>0.9305394631212165</v>
      </c>
    </row>
    <row r="34" spans="1:8" ht="15">
      <c r="A34" s="5">
        <v>32</v>
      </c>
      <c r="B34" s="5">
        <v>32</v>
      </c>
      <c r="C34" s="1" t="s">
        <v>18</v>
      </c>
      <c r="D34" s="23">
        <v>5517576</v>
      </c>
      <c r="E34" s="29">
        <f>SUM('D5'!D34:AE34)+SUM('D5'!AK34:AN34)</f>
        <v>759786.053223815</v>
      </c>
      <c r="F34" s="46">
        <f t="shared" si="0"/>
        <v>0.13770287046772262</v>
      </c>
      <c r="G34" s="46">
        <v>0.4447741572420969</v>
      </c>
      <c r="H34" s="46">
        <v>0.41081881410320187</v>
      </c>
    </row>
    <row r="35" spans="1:8" ht="15">
      <c r="A35" s="7">
        <v>33</v>
      </c>
      <c r="B35" s="7"/>
      <c r="C35" s="8" t="s">
        <v>19</v>
      </c>
      <c r="D35" s="7">
        <v>937100631</v>
      </c>
      <c r="E35" s="9">
        <f>SUM('D5'!D35:AE35)+SUM('D5'!AK35:AN35)</f>
        <v>306574770.01521957</v>
      </c>
      <c r="F35" s="47"/>
      <c r="G35" s="47"/>
      <c r="H35" s="47"/>
    </row>
    <row r="36" spans="4:8" ht="15">
      <c r="D36" s="23"/>
      <c r="E36" s="29"/>
      <c r="F36" s="49"/>
      <c r="G36" s="49"/>
      <c r="H36" s="49"/>
    </row>
    <row r="37" spans="1:8" ht="15">
      <c r="A37" s="5">
        <v>34</v>
      </c>
      <c r="C37" s="1" t="s">
        <v>43</v>
      </c>
      <c r="D37" s="13"/>
      <c r="E37" s="31">
        <f>SUM('D5'!D37:AE37)+SUM('D5'!AK37:AN37)</f>
        <v>12287789.393629545</v>
      </c>
      <c r="F37" s="63"/>
      <c r="G37" s="63"/>
      <c r="H37" s="63"/>
    </row>
    <row r="38" spans="1:5" ht="15">
      <c r="A38" s="7"/>
      <c r="B38" s="7"/>
      <c r="C38" s="8" t="s">
        <v>1</v>
      </c>
      <c r="D38" s="23"/>
      <c r="E38" s="29">
        <f>SUM('D5'!D38:AE38)+SUM('D5'!AK38:AN38)</f>
        <v>318862559.4088491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875" style="5" customWidth="1"/>
    <col min="5" max="5" width="10.00390625" style="5" customWidth="1"/>
    <col min="6" max="6" width="10.125" style="5" customWidth="1"/>
    <col min="7" max="7" width="10.50390625" style="5" customWidth="1"/>
    <col min="8" max="8" width="9.50390625" style="5" customWidth="1"/>
    <col min="9" max="10" width="9.25390625" style="5" bestFit="1" customWidth="1"/>
    <col min="11" max="12" width="9.00390625" style="5" customWidth="1"/>
    <col min="13" max="13" width="11.00390625" style="5" customWidth="1"/>
    <col min="14" max="14" width="10.00390625" style="5" customWidth="1"/>
    <col min="15" max="15" width="10.50390625" style="5" customWidth="1"/>
    <col min="16" max="16" width="9.625" style="5" customWidth="1"/>
    <col min="17" max="17" width="10.50390625" style="5" customWidth="1"/>
    <col min="18" max="18" width="9.75390625" style="5" customWidth="1"/>
    <col min="19" max="19" width="9.625" style="5" customWidth="1"/>
    <col min="20" max="20" width="9.75390625" style="5" customWidth="1"/>
    <col min="21" max="21" width="10.125" style="5" customWidth="1"/>
    <col min="22" max="22" width="9.125" style="4" bestFit="1" customWidth="1"/>
    <col min="23" max="23" width="9.125" style="4" customWidth="1"/>
    <col min="24" max="24" width="10.125" style="4" bestFit="1" customWidth="1"/>
    <col min="25" max="27" width="9.75390625" style="5" customWidth="1"/>
    <col min="28" max="28" width="9.125" style="5" bestFit="1" customWidth="1"/>
    <col min="29" max="29" width="9.00390625" style="5" customWidth="1"/>
    <col min="30" max="30" width="9.375" style="5" customWidth="1"/>
    <col min="31" max="33" width="9.00390625" style="5" customWidth="1"/>
    <col min="34" max="34" width="11.375" style="4" bestFit="1" customWidth="1"/>
    <col min="35" max="35" width="9.00390625" style="6" customWidth="1"/>
    <col min="36" max="16384" width="9.00390625" style="5" customWidth="1"/>
  </cols>
  <sheetData>
    <row r="1" spans="1:37" ht="15">
      <c r="A1" s="11" t="s">
        <v>98</v>
      </c>
      <c r="B1" s="1" t="s">
        <v>4</v>
      </c>
      <c r="C1" s="22" t="s">
        <v>88</v>
      </c>
      <c r="D1" s="1" t="s">
        <v>99</v>
      </c>
      <c r="E1" s="1" t="s">
        <v>21</v>
      </c>
      <c r="F1" s="1" t="s">
        <v>30</v>
      </c>
      <c r="G1" s="1" t="s">
        <v>41</v>
      </c>
      <c r="H1" s="1" t="s">
        <v>114</v>
      </c>
      <c r="I1" s="1" t="s">
        <v>115</v>
      </c>
      <c r="J1" s="1" t="s">
        <v>116</v>
      </c>
      <c r="K1" s="1" t="s">
        <v>117</v>
      </c>
      <c r="L1" s="1" t="s">
        <v>118</v>
      </c>
      <c r="M1" s="1" t="s">
        <v>22</v>
      </c>
      <c r="N1" s="1" t="s">
        <v>27</v>
      </c>
      <c r="O1" s="1" t="s">
        <v>100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101</v>
      </c>
      <c r="V1" s="2" t="s">
        <v>102</v>
      </c>
      <c r="W1" s="2" t="s">
        <v>103</v>
      </c>
      <c r="X1" s="4" t="s">
        <v>104</v>
      </c>
      <c r="Y1" s="5" t="s">
        <v>119</v>
      </c>
      <c r="Z1" s="1" t="s">
        <v>16</v>
      </c>
      <c r="AA1" s="1" t="s">
        <v>105</v>
      </c>
      <c r="AB1" s="1" t="s">
        <v>106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107</v>
      </c>
      <c r="AI1" s="3" t="s">
        <v>42</v>
      </c>
      <c r="AJ1" s="1" t="s">
        <v>46</v>
      </c>
      <c r="AK1" s="1" t="s">
        <v>85</v>
      </c>
    </row>
    <row r="2" spans="1:37" ht="15">
      <c r="A2" s="1" t="s">
        <v>3</v>
      </c>
      <c r="B2" s="1" t="s">
        <v>5</v>
      </c>
      <c r="C2" s="22" t="s">
        <v>142</v>
      </c>
      <c r="D2" s="5" t="s">
        <v>108</v>
      </c>
      <c r="E2" s="5" t="s">
        <v>108</v>
      </c>
      <c r="F2" s="5" t="s">
        <v>13</v>
      </c>
      <c r="G2" s="1" t="s">
        <v>40</v>
      </c>
      <c r="H2" s="5" t="s">
        <v>109</v>
      </c>
      <c r="I2" s="5" t="s">
        <v>110</v>
      </c>
      <c r="J2" s="5" t="s">
        <v>110</v>
      </c>
      <c r="K2" s="5" t="s">
        <v>110</v>
      </c>
      <c r="L2" s="5" t="s">
        <v>110</v>
      </c>
      <c r="M2" s="5" t="s">
        <v>111</v>
      </c>
      <c r="N2" s="5" t="s">
        <v>111</v>
      </c>
      <c r="O2" s="5" t="s">
        <v>111</v>
      </c>
      <c r="P2" s="5" t="s">
        <v>111</v>
      </c>
      <c r="Q2" s="5" t="s">
        <v>111</v>
      </c>
      <c r="R2" s="5" t="s">
        <v>111</v>
      </c>
      <c r="S2" s="5" t="s">
        <v>111</v>
      </c>
      <c r="T2" s="5" t="s">
        <v>111</v>
      </c>
      <c r="U2" s="5" t="s">
        <v>109</v>
      </c>
      <c r="V2" s="4" t="s">
        <v>111</v>
      </c>
      <c r="W2" s="4" t="s">
        <v>108</v>
      </c>
      <c r="X2" s="4" t="s">
        <v>108</v>
      </c>
      <c r="Y2" s="5" t="s">
        <v>108</v>
      </c>
      <c r="Z2" s="5" t="s">
        <v>109</v>
      </c>
      <c r="AA2" s="1" t="s">
        <v>120</v>
      </c>
      <c r="AB2" s="1" t="s">
        <v>120</v>
      </c>
      <c r="AC2" s="1" t="s">
        <v>112</v>
      </c>
      <c r="AD2" s="5" t="s">
        <v>113</v>
      </c>
      <c r="AE2" s="5" t="s">
        <v>113</v>
      </c>
      <c r="AF2" s="3" t="s">
        <v>121</v>
      </c>
      <c r="AG2" s="3" t="s">
        <v>122</v>
      </c>
      <c r="AH2" s="4" t="s">
        <v>13</v>
      </c>
      <c r="AI2" s="3" t="s">
        <v>122</v>
      </c>
      <c r="AJ2" s="5" t="s">
        <v>123</v>
      </c>
      <c r="AK2" s="6" t="s">
        <v>113</v>
      </c>
    </row>
    <row r="3" spans="1:37" ht="15">
      <c r="A3" s="7">
        <v>1</v>
      </c>
      <c r="B3" s="7">
        <v>1</v>
      </c>
      <c r="C3" s="8" t="s">
        <v>229</v>
      </c>
      <c r="D3" s="9">
        <v>0</v>
      </c>
      <c r="E3" s="9">
        <v>0</v>
      </c>
      <c r="F3" s="9">
        <v>503</v>
      </c>
      <c r="G3" s="7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4575218</v>
      </c>
      <c r="O3" s="9">
        <v>1186298.1377640704</v>
      </c>
      <c r="P3" s="9">
        <v>900746.3498430426</v>
      </c>
      <c r="Q3" s="9">
        <v>284691.1650140359</v>
      </c>
      <c r="R3" s="9">
        <v>538339.7780812583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17009.692083670987</v>
      </c>
      <c r="Y3" s="9">
        <v>0</v>
      </c>
      <c r="Z3" s="9">
        <v>172</v>
      </c>
      <c r="AA3" s="9">
        <v>0</v>
      </c>
      <c r="AB3" s="9">
        <v>0</v>
      </c>
      <c r="AC3" s="9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10">
        <v>0</v>
      </c>
      <c r="AJ3" s="7">
        <v>0</v>
      </c>
      <c r="AK3" s="7">
        <v>1065198</v>
      </c>
    </row>
    <row r="4" spans="1:37" ht="15">
      <c r="A4" s="5">
        <v>2</v>
      </c>
      <c r="B4" s="5">
        <v>2</v>
      </c>
      <c r="C4" s="1" t="s">
        <v>230</v>
      </c>
      <c r="D4" s="4">
        <v>0</v>
      </c>
      <c r="E4" s="4">
        <v>5029</v>
      </c>
      <c r="F4" s="4">
        <v>14875</v>
      </c>
      <c r="G4" s="5">
        <v>0</v>
      </c>
      <c r="H4" s="4">
        <v>0</v>
      </c>
      <c r="I4" s="4">
        <v>7.379337526299171</v>
      </c>
      <c r="J4" s="4">
        <v>0</v>
      </c>
      <c r="K4" s="4">
        <v>0.583976351002093</v>
      </c>
      <c r="L4" s="4">
        <v>0</v>
      </c>
      <c r="M4" s="4">
        <v>0</v>
      </c>
      <c r="N4" s="4">
        <v>58644</v>
      </c>
      <c r="O4" s="4">
        <v>42544.991950157375</v>
      </c>
      <c r="P4" s="4">
        <v>18092.26221124077</v>
      </c>
      <c r="Q4" s="4">
        <v>117334.97919052438</v>
      </c>
      <c r="R4" s="4">
        <v>8217.567623352814</v>
      </c>
      <c r="S4" s="4">
        <v>0</v>
      </c>
      <c r="T4" s="4">
        <v>0</v>
      </c>
      <c r="U4" s="4">
        <v>0</v>
      </c>
      <c r="V4" s="4">
        <v>0</v>
      </c>
      <c r="W4" s="4">
        <v>4687.578</v>
      </c>
      <c r="X4" s="4">
        <v>8338.08435474068</v>
      </c>
      <c r="Y4" s="4">
        <v>742</v>
      </c>
      <c r="Z4" s="4">
        <v>439</v>
      </c>
      <c r="AA4" s="4">
        <v>0</v>
      </c>
      <c r="AB4" s="4">
        <v>0</v>
      </c>
      <c r="AC4" s="4">
        <v>0</v>
      </c>
      <c r="AD4" s="5">
        <v>0</v>
      </c>
      <c r="AE4" s="5">
        <v>0</v>
      </c>
      <c r="AF4" s="5">
        <v>0</v>
      </c>
      <c r="AG4" s="5">
        <v>0</v>
      </c>
      <c r="AH4" s="4">
        <v>35651.25482625482</v>
      </c>
      <c r="AI4" s="6">
        <v>0</v>
      </c>
      <c r="AJ4" s="5">
        <v>0</v>
      </c>
      <c r="AK4" s="5">
        <v>0</v>
      </c>
    </row>
    <row r="5" spans="1:37" ht="15">
      <c r="A5" s="5">
        <v>3</v>
      </c>
      <c r="B5" s="5">
        <v>3</v>
      </c>
      <c r="C5" s="1" t="s">
        <v>224</v>
      </c>
      <c r="D5" s="4">
        <v>0</v>
      </c>
      <c r="E5" s="4">
        <v>3443</v>
      </c>
      <c r="F5" s="4">
        <v>0</v>
      </c>
      <c r="G5" s="5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2486642</v>
      </c>
      <c r="O5" s="4">
        <v>1448203.8516661678</v>
      </c>
      <c r="P5" s="4">
        <v>189267.76150873644</v>
      </c>
      <c r="Q5" s="4">
        <v>53769.21704904389</v>
      </c>
      <c r="R5" s="4">
        <v>1452.2072395207242</v>
      </c>
      <c r="S5" s="4">
        <v>0</v>
      </c>
      <c r="T5" s="4">
        <v>0</v>
      </c>
      <c r="U5" s="4">
        <v>20021.9892322899</v>
      </c>
      <c r="V5" s="4">
        <v>5236.927173000001</v>
      </c>
      <c r="W5" s="4">
        <v>2130.09232</v>
      </c>
      <c r="X5" s="4">
        <v>451066.5404933143</v>
      </c>
      <c r="Y5" s="4">
        <v>0</v>
      </c>
      <c r="Z5" s="4">
        <v>865823</v>
      </c>
      <c r="AA5" s="4">
        <v>0</v>
      </c>
      <c r="AB5" s="4">
        <v>0</v>
      </c>
      <c r="AC5" s="4">
        <v>0</v>
      </c>
      <c r="AD5" s="5">
        <v>0</v>
      </c>
      <c r="AE5" s="5">
        <v>0</v>
      </c>
      <c r="AF5" s="5">
        <v>0</v>
      </c>
      <c r="AG5" s="5">
        <v>0</v>
      </c>
      <c r="AH5" s="4">
        <v>0</v>
      </c>
      <c r="AI5" s="6">
        <v>0</v>
      </c>
      <c r="AJ5" s="5">
        <v>0</v>
      </c>
      <c r="AK5" s="5">
        <v>0</v>
      </c>
    </row>
    <row r="6" spans="1:37" ht="15">
      <c r="A6" s="5">
        <v>4</v>
      </c>
      <c r="B6" s="5">
        <v>4</v>
      </c>
      <c r="C6" s="1" t="s">
        <v>231</v>
      </c>
      <c r="D6" s="4">
        <v>0</v>
      </c>
      <c r="E6" s="4">
        <v>5150</v>
      </c>
      <c r="F6" s="4">
        <v>0</v>
      </c>
      <c r="G6" s="5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768873</v>
      </c>
      <c r="O6" s="4">
        <v>737250.0736498426</v>
      </c>
      <c r="P6" s="4">
        <v>97340.93629531923</v>
      </c>
      <c r="Q6" s="4">
        <v>8156.404195690453</v>
      </c>
      <c r="R6" s="4">
        <v>4214.268540640183</v>
      </c>
      <c r="S6" s="4">
        <v>0</v>
      </c>
      <c r="T6" s="4">
        <v>0</v>
      </c>
      <c r="U6" s="4">
        <v>520.7272</v>
      </c>
      <c r="V6" s="4">
        <v>3750.4642</v>
      </c>
      <c r="W6" s="4">
        <v>35946.244</v>
      </c>
      <c r="X6" s="4">
        <v>46359.74901235818</v>
      </c>
      <c r="Y6" s="4">
        <v>0</v>
      </c>
      <c r="Z6" s="4">
        <v>174546</v>
      </c>
      <c r="AA6" s="4">
        <v>0</v>
      </c>
      <c r="AB6" s="4">
        <v>0</v>
      </c>
      <c r="AC6" s="4">
        <v>0</v>
      </c>
      <c r="AD6" s="5">
        <v>0</v>
      </c>
      <c r="AE6" s="5">
        <v>0</v>
      </c>
      <c r="AF6" s="5">
        <v>0</v>
      </c>
      <c r="AG6" s="5">
        <v>0</v>
      </c>
      <c r="AH6" s="4">
        <v>0</v>
      </c>
      <c r="AI6" s="6">
        <v>0</v>
      </c>
      <c r="AJ6" s="5">
        <v>0</v>
      </c>
      <c r="AK6" s="5">
        <v>0</v>
      </c>
    </row>
    <row r="7" spans="1:37" ht="15">
      <c r="A7" s="5">
        <v>5</v>
      </c>
      <c r="B7" s="5">
        <v>5</v>
      </c>
      <c r="C7" s="1" t="s">
        <v>232</v>
      </c>
      <c r="D7" s="4">
        <v>0</v>
      </c>
      <c r="E7" s="4">
        <v>1581364</v>
      </c>
      <c r="F7" s="4">
        <v>23929</v>
      </c>
      <c r="G7" s="5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550994</v>
      </c>
      <c r="O7" s="4">
        <v>4031901.261269155</v>
      </c>
      <c r="P7" s="4">
        <v>217577.70471762418</v>
      </c>
      <c r="Q7" s="4">
        <v>124248.91484257423</v>
      </c>
      <c r="R7" s="4">
        <v>10558.714132199342</v>
      </c>
      <c r="S7" s="4">
        <v>0</v>
      </c>
      <c r="T7" s="4">
        <v>0</v>
      </c>
      <c r="U7" s="4">
        <v>371.04180006</v>
      </c>
      <c r="V7" s="4">
        <v>75.077591</v>
      </c>
      <c r="W7" s="4">
        <v>291697.94599999994</v>
      </c>
      <c r="X7" s="4">
        <v>220316.01175040516</v>
      </c>
      <c r="Y7" s="4">
        <v>2285</v>
      </c>
      <c r="Z7" s="4">
        <v>214073</v>
      </c>
      <c r="AA7" s="4">
        <v>14064072</v>
      </c>
      <c r="AB7" s="4">
        <v>378184</v>
      </c>
      <c r="AC7" s="4">
        <v>26000</v>
      </c>
      <c r="AD7" s="5">
        <v>0</v>
      </c>
      <c r="AE7" s="5">
        <v>0</v>
      </c>
      <c r="AF7" s="5">
        <v>0</v>
      </c>
      <c r="AG7" s="5">
        <v>0</v>
      </c>
      <c r="AH7" s="4">
        <v>317087.7895752895</v>
      </c>
      <c r="AI7" s="6">
        <v>0</v>
      </c>
      <c r="AJ7" s="5">
        <v>0</v>
      </c>
      <c r="AK7" s="5">
        <v>0</v>
      </c>
    </row>
    <row r="8" spans="1:37" ht="15">
      <c r="A8" s="5">
        <v>6</v>
      </c>
      <c r="B8" s="5">
        <v>6</v>
      </c>
      <c r="C8" s="1" t="s">
        <v>233</v>
      </c>
      <c r="D8" s="4">
        <v>0</v>
      </c>
      <c r="E8" s="4">
        <v>2678035</v>
      </c>
      <c r="F8" s="4">
        <v>196361</v>
      </c>
      <c r="G8" s="5">
        <v>0</v>
      </c>
      <c r="H8" s="4">
        <v>297863.7233210932</v>
      </c>
      <c r="I8" s="4">
        <v>29.181925672183088</v>
      </c>
      <c r="J8" s="4">
        <v>0</v>
      </c>
      <c r="K8" s="4">
        <v>2.3093610244173677</v>
      </c>
      <c r="L8" s="4">
        <v>0</v>
      </c>
      <c r="M8" s="4">
        <v>2800843</v>
      </c>
      <c r="N8" s="4">
        <v>792442</v>
      </c>
      <c r="O8" s="4">
        <v>3889817.938200383</v>
      </c>
      <c r="P8" s="4">
        <v>417609.0808593544</v>
      </c>
      <c r="Q8" s="4">
        <v>26948.99847806883</v>
      </c>
      <c r="R8" s="4">
        <v>5430.927356261213</v>
      </c>
      <c r="S8" s="4">
        <v>0</v>
      </c>
      <c r="T8" s="4">
        <v>46476194</v>
      </c>
      <c r="U8" s="4">
        <v>5582627.544386999</v>
      </c>
      <c r="V8" s="4">
        <v>1797895.4743200003</v>
      </c>
      <c r="W8" s="4">
        <v>818543.1122099998</v>
      </c>
      <c r="X8" s="4">
        <v>4101908.6867655995</v>
      </c>
      <c r="Y8" s="4">
        <v>444200</v>
      </c>
      <c r="Z8" s="4">
        <v>546729</v>
      </c>
      <c r="AA8" s="4">
        <v>0</v>
      </c>
      <c r="AB8" s="4">
        <v>0</v>
      </c>
      <c r="AC8" s="4">
        <v>0</v>
      </c>
      <c r="AD8" s="5">
        <v>0</v>
      </c>
      <c r="AE8" s="5">
        <v>0</v>
      </c>
      <c r="AF8" s="5">
        <v>0</v>
      </c>
      <c r="AG8" s="5">
        <v>0</v>
      </c>
      <c r="AH8" s="4">
        <v>3271303.378378378</v>
      </c>
      <c r="AI8" s="6">
        <v>902.282</v>
      </c>
      <c r="AJ8" s="5">
        <v>0</v>
      </c>
      <c r="AK8" s="5">
        <v>0</v>
      </c>
    </row>
    <row r="9" spans="1:37" ht="15">
      <c r="A9" s="5">
        <v>7</v>
      </c>
      <c r="B9" s="5">
        <v>7</v>
      </c>
      <c r="C9" s="1" t="s">
        <v>234</v>
      </c>
      <c r="D9" s="4">
        <v>57694085</v>
      </c>
      <c r="E9" s="4">
        <v>2220328</v>
      </c>
      <c r="F9" s="4">
        <v>24582</v>
      </c>
      <c r="G9" s="5">
        <v>0</v>
      </c>
      <c r="H9" s="4">
        <v>3336118</v>
      </c>
      <c r="I9" s="4">
        <v>17614.814099709136</v>
      </c>
      <c r="J9" s="4">
        <v>0</v>
      </c>
      <c r="K9" s="4">
        <v>1393.978094221587</v>
      </c>
      <c r="L9" s="4">
        <v>0</v>
      </c>
      <c r="M9" s="4">
        <v>242906368</v>
      </c>
      <c r="N9" s="4">
        <v>249369</v>
      </c>
      <c r="O9" s="4">
        <v>2100682.1973365895</v>
      </c>
      <c r="P9" s="4">
        <v>176914.19259921616</v>
      </c>
      <c r="Q9" s="4">
        <v>137055.99523816883</v>
      </c>
      <c r="R9" s="4">
        <v>99065.54390925904</v>
      </c>
      <c r="S9" s="4">
        <v>0</v>
      </c>
      <c r="T9" s="4">
        <v>386081</v>
      </c>
      <c r="U9" s="4">
        <v>8993678.03</v>
      </c>
      <c r="V9" s="4">
        <v>16234.541000000001</v>
      </c>
      <c r="W9" s="4">
        <v>123380.583</v>
      </c>
      <c r="X9" s="4">
        <v>290880.02848966775</v>
      </c>
      <c r="Y9" s="4">
        <v>3116</v>
      </c>
      <c r="Z9" s="4">
        <v>545</v>
      </c>
      <c r="AA9" s="4">
        <v>0</v>
      </c>
      <c r="AB9" s="4">
        <v>0</v>
      </c>
      <c r="AC9" s="4">
        <v>0</v>
      </c>
      <c r="AD9" s="5">
        <v>0</v>
      </c>
      <c r="AE9" s="5">
        <v>0</v>
      </c>
      <c r="AF9" s="5">
        <v>0</v>
      </c>
      <c r="AG9" s="5">
        <v>0</v>
      </c>
      <c r="AH9" s="4">
        <v>0</v>
      </c>
      <c r="AI9" s="6">
        <v>0</v>
      </c>
      <c r="AJ9" s="5">
        <v>0</v>
      </c>
      <c r="AK9" s="5">
        <v>0</v>
      </c>
    </row>
    <row r="10" spans="1:37" ht="15">
      <c r="A10" s="5">
        <v>8</v>
      </c>
      <c r="B10" s="5">
        <v>8</v>
      </c>
      <c r="C10" s="1" t="s">
        <v>235</v>
      </c>
      <c r="D10" s="4">
        <v>0</v>
      </c>
      <c r="E10" s="4">
        <v>10200995</v>
      </c>
      <c r="F10" s="4">
        <v>371556</v>
      </c>
      <c r="G10" s="5">
        <v>0</v>
      </c>
      <c r="H10" s="4">
        <v>326427.5002123668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982039</v>
      </c>
      <c r="O10" s="4">
        <v>1869161.9144031447</v>
      </c>
      <c r="P10" s="4">
        <v>290375.3168502954</v>
      </c>
      <c r="Q10" s="4">
        <v>252684.72202458078</v>
      </c>
      <c r="R10" s="4">
        <v>7758.760258539497</v>
      </c>
      <c r="S10" s="4">
        <v>0</v>
      </c>
      <c r="T10" s="4">
        <v>0</v>
      </c>
      <c r="U10" s="4">
        <v>18987.056558161</v>
      </c>
      <c r="V10" s="4">
        <v>52201.0915306</v>
      </c>
      <c r="W10" s="4">
        <v>1327248.6609201</v>
      </c>
      <c r="X10" s="4">
        <v>427815.19669266616</v>
      </c>
      <c r="Y10" s="4">
        <v>20510</v>
      </c>
      <c r="Z10" s="4">
        <v>336192</v>
      </c>
      <c r="AA10" s="4">
        <v>0</v>
      </c>
      <c r="AB10" s="4">
        <v>0</v>
      </c>
      <c r="AC10" s="4">
        <v>275000</v>
      </c>
      <c r="AD10" s="5">
        <v>0</v>
      </c>
      <c r="AE10" s="5">
        <v>0</v>
      </c>
      <c r="AF10" s="5">
        <v>0</v>
      </c>
      <c r="AG10" s="5">
        <v>0</v>
      </c>
      <c r="AH10" s="4">
        <v>100962643</v>
      </c>
      <c r="AI10" s="6">
        <v>0</v>
      </c>
      <c r="AJ10" s="5">
        <v>0</v>
      </c>
      <c r="AK10" s="5">
        <v>0</v>
      </c>
    </row>
    <row r="11" spans="1:37" ht="15">
      <c r="A11" s="5">
        <v>9</v>
      </c>
      <c r="B11" s="5">
        <v>9</v>
      </c>
      <c r="C11" s="1" t="s">
        <v>236</v>
      </c>
      <c r="D11" s="4">
        <v>7171633.999999999</v>
      </c>
      <c r="E11" s="4">
        <v>2499053</v>
      </c>
      <c r="F11" s="4">
        <v>9194234.933136739</v>
      </c>
      <c r="G11" s="4">
        <v>29417099.06686326</v>
      </c>
      <c r="H11" s="4">
        <v>9078017.860289574</v>
      </c>
      <c r="I11" s="4">
        <v>31093.844940360603</v>
      </c>
      <c r="J11" s="4">
        <v>-120048.74</v>
      </c>
      <c r="K11" s="4">
        <v>2460.663988086092</v>
      </c>
      <c r="L11" s="4">
        <v>-9500.26</v>
      </c>
      <c r="M11" s="4">
        <v>0</v>
      </c>
      <c r="N11" s="4">
        <v>874969</v>
      </c>
      <c r="O11" s="4">
        <v>694780.056701672</v>
      </c>
      <c r="P11" s="4">
        <v>153086.46746279544</v>
      </c>
      <c r="Q11" s="4">
        <v>8896.115982037018</v>
      </c>
      <c r="R11" s="4">
        <v>2486.572057515034</v>
      </c>
      <c r="S11" s="4">
        <v>0</v>
      </c>
      <c r="T11" s="4">
        <v>0</v>
      </c>
      <c r="U11" s="4">
        <v>695.3514108</v>
      </c>
      <c r="V11" s="4">
        <v>4547.8791</v>
      </c>
      <c r="W11" s="4">
        <v>410814.86197</v>
      </c>
      <c r="X11" s="4">
        <v>345863.73903464334</v>
      </c>
      <c r="Y11" s="4">
        <v>91533</v>
      </c>
      <c r="Z11" s="4">
        <v>487071</v>
      </c>
      <c r="AA11" s="4">
        <v>0</v>
      </c>
      <c r="AB11" s="4">
        <v>0</v>
      </c>
      <c r="AC11" s="4">
        <v>0</v>
      </c>
      <c r="AD11" s="5">
        <v>0</v>
      </c>
      <c r="AE11" s="5">
        <v>0</v>
      </c>
      <c r="AF11" s="5">
        <v>0</v>
      </c>
      <c r="AG11" s="5">
        <v>0</v>
      </c>
      <c r="AH11" s="4">
        <v>21840103.92857143</v>
      </c>
      <c r="AI11" s="6">
        <v>18589.273</v>
      </c>
      <c r="AJ11" s="5">
        <v>0</v>
      </c>
      <c r="AK11" s="5">
        <v>0</v>
      </c>
    </row>
    <row r="12" spans="1:37" ht="15">
      <c r="A12" s="5">
        <v>10</v>
      </c>
      <c r="B12" s="5">
        <v>10</v>
      </c>
      <c r="C12" s="1" t="s">
        <v>237</v>
      </c>
      <c r="D12" s="4">
        <v>0</v>
      </c>
      <c r="E12" s="4">
        <v>136498</v>
      </c>
      <c r="F12" s="4">
        <v>316060</v>
      </c>
      <c r="G12" s="5">
        <v>0</v>
      </c>
      <c r="H12" s="4">
        <v>62171.44528734026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454800</v>
      </c>
      <c r="O12" s="4">
        <v>281202.760932425</v>
      </c>
      <c r="P12" s="4">
        <v>109799.42181990297</v>
      </c>
      <c r="Q12" s="4">
        <v>8692.1286092005</v>
      </c>
      <c r="R12" s="4">
        <v>2619.70812319747</v>
      </c>
      <c r="S12" s="4">
        <v>0</v>
      </c>
      <c r="T12" s="4">
        <v>0</v>
      </c>
      <c r="U12" s="4">
        <v>3182.8610100300007</v>
      </c>
      <c r="V12" s="4">
        <v>61345.076617000006</v>
      </c>
      <c r="W12" s="4">
        <v>21660.8327</v>
      </c>
      <c r="X12" s="4">
        <v>112969.13145765802</v>
      </c>
      <c r="Y12" s="4">
        <v>28671</v>
      </c>
      <c r="Z12" s="4">
        <v>153867</v>
      </c>
      <c r="AA12" s="4">
        <v>0</v>
      </c>
      <c r="AB12" s="4">
        <v>0</v>
      </c>
      <c r="AC12" s="4">
        <v>37000</v>
      </c>
      <c r="AD12" s="5">
        <v>0</v>
      </c>
      <c r="AE12" s="5">
        <v>0</v>
      </c>
      <c r="AF12" s="5">
        <v>0</v>
      </c>
      <c r="AG12" s="5">
        <v>0</v>
      </c>
      <c r="AH12" s="4">
        <v>696489.2857142857</v>
      </c>
      <c r="AI12" s="6">
        <v>0</v>
      </c>
      <c r="AJ12" s="5">
        <v>2934400</v>
      </c>
      <c r="AK12" s="5">
        <v>0</v>
      </c>
    </row>
    <row r="13" spans="1:37" ht="15">
      <c r="A13" s="5">
        <v>11</v>
      </c>
      <c r="B13" s="5">
        <v>11</v>
      </c>
      <c r="C13" s="1" t="s">
        <v>238</v>
      </c>
      <c r="D13" s="4">
        <v>0</v>
      </c>
      <c r="E13" s="4">
        <v>4049</v>
      </c>
      <c r="F13" s="4">
        <v>29343</v>
      </c>
      <c r="G13" s="5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341194</v>
      </c>
      <c r="O13" s="4">
        <v>134503.25546285004</v>
      </c>
      <c r="P13" s="4">
        <v>187789.32584536105</v>
      </c>
      <c r="Q13" s="4">
        <v>60549.22159771622</v>
      </c>
      <c r="R13" s="4">
        <v>11944.353338878847</v>
      </c>
      <c r="S13" s="4">
        <v>0</v>
      </c>
      <c r="T13" s="4">
        <v>0</v>
      </c>
      <c r="U13" s="4">
        <v>646.2823271610001</v>
      </c>
      <c r="V13" s="4">
        <v>43.047547402</v>
      </c>
      <c r="W13" s="4">
        <v>154.52857930000002</v>
      </c>
      <c r="X13" s="4">
        <v>350628.3586659238</v>
      </c>
      <c r="Y13" s="4">
        <v>2790</v>
      </c>
      <c r="Z13" s="4">
        <v>319200</v>
      </c>
      <c r="AA13" s="4">
        <v>0</v>
      </c>
      <c r="AB13" s="4">
        <v>0</v>
      </c>
      <c r="AC13" s="4">
        <v>0</v>
      </c>
      <c r="AD13" s="5">
        <v>0</v>
      </c>
      <c r="AE13" s="5">
        <v>0</v>
      </c>
      <c r="AF13" s="5">
        <v>0</v>
      </c>
      <c r="AG13" s="5">
        <v>0</v>
      </c>
      <c r="AH13" s="4">
        <v>0</v>
      </c>
      <c r="AI13" s="6">
        <v>0</v>
      </c>
      <c r="AJ13" s="5">
        <v>0</v>
      </c>
      <c r="AK13" s="5">
        <v>0</v>
      </c>
    </row>
    <row r="14" spans="1:37" ht="15">
      <c r="A14" s="5">
        <v>12</v>
      </c>
      <c r="B14" s="5">
        <v>12</v>
      </c>
      <c r="C14" s="1" t="s">
        <v>239</v>
      </c>
      <c r="D14" s="4">
        <v>0</v>
      </c>
      <c r="E14" s="4">
        <v>0</v>
      </c>
      <c r="F14" s="4">
        <v>37608</v>
      </c>
      <c r="G14" s="5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447193</v>
      </c>
      <c r="O14" s="4">
        <v>26528.81304474222</v>
      </c>
      <c r="P14" s="4">
        <v>207356.79334343667</v>
      </c>
      <c r="Q14" s="4">
        <v>62716.8449939184</v>
      </c>
      <c r="R14" s="4">
        <v>22450.837168387392</v>
      </c>
      <c r="S14" s="4">
        <v>0</v>
      </c>
      <c r="T14" s="4">
        <v>0</v>
      </c>
      <c r="U14" s="4">
        <v>23367.228091900004</v>
      </c>
      <c r="V14" s="4">
        <v>5730.265846402</v>
      </c>
      <c r="W14" s="4">
        <v>4533.0840969</v>
      </c>
      <c r="X14" s="4">
        <v>186820.73574250407</v>
      </c>
      <c r="Y14" s="4">
        <v>415</v>
      </c>
      <c r="Z14" s="4">
        <v>151408</v>
      </c>
      <c r="AA14" s="4">
        <v>0</v>
      </c>
      <c r="AB14" s="4">
        <v>0</v>
      </c>
      <c r="AC14" s="4">
        <v>0</v>
      </c>
      <c r="AD14" s="5">
        <v>0</v>
      </c>
      <c r="AE14" s="5">
        <v>0</v>
      </c>
      <c r="AF14" s="5">
        <v>0</v>
      </c>
      <c r="AG14" s="5">
        <v>0</v>
      </c>
      <c r="AH14" s="4">
        <v>0</v>
      </c>
      <c r="AI14" s="6">
        <v>0</v>
      </c>
      <c r="AJ14" s="5">
        <v>0</v>
      </c>
      <c r="AK14" s="5">
        <v>0</v>
      </c>
    </row>
    <row r="15" spans="1:37" ht="15">
      <c r="A15" s="5">
        <v>13</v>
      </c>
      <c r="B15" s="5">
        <v>13</v>
      </c>
      <c r="C15" s="1" t="s">
        <v>240</v>
      </c>
      <c r="D15" s="4">
        <v>0</v>
      </c>
      <c r="E15" s="4">
        <v>0</v>
      </c>
      <c r="F15" s="4">
        <v>20338</v>
      </c>
      <c r="G15" s="5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691689</v>
      </c>
      <c r="O15" s="4">
        <v>13788.757010949086</v>
      </c>
      <c r="P15" s="4">
        <v>183417.5495938649</v>
      </c>
      <c r="Q15" s="4">
        <v>24518.664071395368</v>
      </c>
      <c r="R15" s="4">
        <v>21235.202476348524</v>
      </c>
      <c r="S15" s="4">
        <v>0</v>
      </c>
      <c r="T15" s="4">
        <v>0</v>
      </c>
      <c r="U15" s="4">
        <v>4555.7658538000005</v>
      </c>
      <c r="V15" s="4">
        <v>5058.9724907</v>
      </c>
      <c r="W15" s="4">
        <v>1337.8473953</v>
      </c>
      <c r="X15" s="4">
        <v>248331.97518233382</v>
      </c>
      <c r="Y15" s="4">
        <v>3591</v>
      </c>
      <c r="Z15" s="4">
        <v>300608</v>
      </c>
      <c r="AA15" s="4">
        <v>0</v>
      </c>
      <c r="AB15" s="4">
        <v>0</v>
      </c>
      <c r="AC15" s="4">
        <v>0</v>
      </c>
      <c r="AD15" s="5">
        <v>0</v>
      </c>
      <c r="AE15" s="5">
        <v>0</v>
      </c>
      <c r="AF15" s="5">
        <v>0</v>
      </c>
      <c r="AG15" s="5">
        <v>0</v>
      </c>
      <c r="AH15" s="4">
        <v>0</v>
      </c>
      <c r="AI15" s="6">
        <v>0</v>
      </c>
      <c r="AJ15" s="5">
        <v>0</v>
      </c>
      <c r="AK15" s="5">
        <v>0</v>
      </c>
    </row>
    <row r="16" spans="1:37" ht="15">
      <c r="A16" s="5">
        <v>14</v>
      </c>
      <c r="B16" s="5">
        <v>14</v>
      </c>
      <c r="C16" s="1" t="s">
        <v>241</v>
      </c>
      <c r="D16" s="4">
        <v>0</v>
      </c>
      <c r="E16" s="4">
        <v>0</v>
      </c>
      <c r="F16" s="4">
        <v>193458</v>
      </c>
      <c r="G16" s="5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534784</v>
      </c>
      <c r="O16" s="4">
        <v>179538.556339756</v>
      </c>
      <c r="P16" s="4">
        <v>225011.87792952784</v>
      </c>
      <c r="Q16" s="4">
        <v>62401.59178135289</v>
      </c>
      <c r="R16" s="4">
        <v>130220.38584399059</v>
      </c>
      <c r="S16" s="4">
        <v>10905.648028514146</v>
      </c>
      <c r="T16" s="4">
        <v>0</v>
      </c>
      <c r="U16" s="4">
        <v>680.8848590000001</v>
      </c>
      <c r="V16" s="4">
        <v>2470.0477499999997</v>
      </c>
      <c r="W16" s="4">
        <v>35.3958204</v>
      </c>
      <c r="X16" s="4">
        <v>164188.7924939222</v>
      </c>
      <c r="Y16" s="4">
        <v>14276</v>
      </c>
      <c r="Z16" s="4">
        <v>309131</v>
      </c>
      <c r="AA16" s="4">
        <v>0</v>
      </c>
      <c r="AB16" s="4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4">
        <v>0</v>
      </c>
      <c r="AI16" s="6">
        <v>989.6976744186047</v>
      </c>
      <c r="AJ16" s="5">
        <v>0</v>
      </c>
      <c r="AK16" s="5">
        <v>0</v>
      </c>
    </row>
    <row r="17" spans="1:37" ht="15">
      <c r="A17" s="5">
        <v>15</v>
      </c>
      <c r="B17" s="5">
        <v>15</v>
      </c>
      <c r="C17" s="1" t="s">
        <v>225</v>
      </c>
      <c r="D17" s="4">
        <v>0</v>
      </c>
      <c r="E17" s="4">
        <v>0</v>
      </c>
      <c r="F17" s="4">
        <v>9198</v>
      </c>
      <c r="G17" s="5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44575</v>
      </c>
      <c r="O17" s="4">
        <v>1274.57503377415</v>
      </c>
      <c r="P17" s="4">
        <v>26613.99552511765</v>
      </c>
      <c r="Q17" s="4">
        <v>778.8608781030672</v>
      </c>
      <c r="R17" s="4">
        <v>4082.1565985399197</v>
      </c>
      <c r="S17" s="4">
        <v>0</v>
      </c>
      <c r="T17" s="4">
        <v>0</v>
      </c>
      <c r="U17" s="4">
        <v>263.644851</v>
      </c>
      <c r="V17" s="4">
        <v>1875.232</v>
      </c>
      <c r="W17" s="4">
        <v>2601.737</v>
      </c>
      <c r="X17" s="4">
        <v>20297.279629254455</v>
      </c>
      <c r="Y17" s="4">
        <v>0</v>
      </c>
      <c r="Z17" s="4">
        <v>46684</v>
      </c>
      <c r="AA17" s="4">
        <v>0</v>
      </c>
      <c r="AB17" s="4">
        <v>0</v>
      </c>
      <c r="AC17" s="4">
        <v>0</v>
      </c>
      <c r="AD17" s="5">
        <v>0</v>
      </c>
      <c r="AE17" s="5">
        <v>0</v>
      </c>
      <c r="AF17" s="5">
        <v>0</v>
      </c>
      <c r="AG17" s="5">
        <v>0</v>
      </c>
      <c r="AH17" s="4">
        <v>0</v>
      </c>
      <c r="AI17" s="6">
        <v>0</v>
      </c>
      <c r="AJ17" s="5">
        <v>0</v>
      </c>
      <c r="AK17" s="5">
        <v>0</v>
      </c>
    </row>
    <row r="18" spans="1:37" ht="15">
      <c r="A18" s="5">
        <v>16</v>
      </c>
      <c r="B18" s="5">
        <v>16</v>
      </c>
      <c r="C18" s="1" t="s">
        <v>15</v>
      </c>
      <c r="D18" s="4">
        <v>0</v>
      </c>
      <c r="E18" s="4">
        <v>22789</v>
      </c>
      <c r="F18" s="4">
        <v>10277</v>
      </c>
      <c r="G18" s="5">
        <v>0</v>
      </c>
      <c r="H18" s="4">
        <v>4111.868074559541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682738</v>
      </c>
      <c r="O18" s="4">
        <v>472922.38246837695</v>
      </c>
      <c r="P18" s="4">
        <v>125320.30430489434</v>
      </c>
      <c r="Q18" s="4">
        <v>51560.384082571676</v>
      </c>
      <c r="R18" s="4">
        <v>10862.878836104597</v>
      </c>
      <c r="S18" s="4">
        <v>0</v>
      </c>
      <c r="T18" s="4">
        <v>0</v>
      </c>
      <c r="U18" s="4">
        <v>27886.72280843</v>
      </c>
      <c r="V18" s="4">
        <v>15241.895999999999</v>
      </c>
      <c r="W18" s="4">
        <v>91802.7237502</v>
      </c>
      <c r="X18" s="4">
        <v>301076.3145006078</v>
      </c>
      <c r="Y18" s="4">
        <v>0</v>
      </c>
      <c r="Z18" s="4">
        <v>465255</v>
      </c>
      <c r="AA18" s="4">
        <v>0</v>
      </c>
      <c r="AB18" s="4">
        <v>0</v>
      </c>
      <c r="AC18" s="4">
        <v>32000</v>
      </c>
      <c r="AD18" s="5">
        <v>0</v>
      </c>
      <c r="AE18" s="5">
        <v>0</v>
      </c>
      <c r="AF18" s="5">
        <v>0</v>
      </c>
      <c r="AG18" s="5">
        <v>0</v>
      </c>
      <c r="AH18" s="4">
        <v>0</v>
      </c>
      <c r="AI18" s="6">
        <v>0</v>
      </c>
      <c r="AJ18" s="5">
        <v>0</v>
      </c>
      <c r="AK18" s="5">
        <v>0</v>
      </c>
    </row>
    <row r="19" spans="1:37" ht="15">
      <c r="A19" s="5">
        <v>17</v>
      </c>
      <c r="B19" s="5">
        <v>17</v>
      </c>
      <c r="C19" s="1" t="s">
        <v>242</v>
      </c>
      <c r="D19" s="4">
        <v>0</v>
      </c>
      <c r="E19" s="4">
        <v>1618</v>
      </c>
      <c r="F19" s="4">
        <v>0</v>
      </c>
      <c r="G19" s="5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997854</v>
      </c>
      <c r="O19" s="4">
        <v>106345.87148887738</v>
      </c>
      <c r="P19" s="4">
        <v>896263.6639969888</v>
      </c>
      <c r="Q19" s="4">
        <v>3234110.590961771</v>
      </c>
      <c r="R19" s="4">
        <v>349451.4487089291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20344.925825567258</v>
      </c>
      <c r="Y19" s="4">
        <v>0</v>
      </c>
      <c r="Z19" s="4">
        <v>566845</v>
      </c>
      <c r="AA19" s="4">
        <v>0</v>
      </c>
      <c r="AB19" s="4">
        <v>0</v>
      </c>
      <c r="AC19" s="4">
        <v>0</v>
      </c>
      <c r="AD19" s="5">
        <v>0</v>
      </c>
      <c r="AE19" s="5">
        <v>0</v>
      </c>
      <c r="AF19" s="5">
        <v>0</v>
      </c>
      <c r="AG19" s="5">
        <v>0</v>
      </c>
      <c r="AH19" s="4">
        <v>1460227.8957528959</v>
      </c>
      <c r="AI19" s="6">
        <v>0</v>
      </c>
      <c r="AJ19" s="5">
        <v>0</v>
      </c>
      <c r="AK19" s="5">
        <v>0</v>
      </c>
    </row>
    <row r="20" spans="1:37" ht="15">
      <c r="A20" s="5">
        <v>18</v>
      </c>
      <c r="B20" s="5">
        <v>18</v>
      </c>
      <c r="C20" s="1" t="s">
        <v>243</v>
      </c>
      <c r="D20" s="4">
        <v>1636196</v>
      </c>
      <c r="E20" s="4">
        <v>44497105</v>
      </c>
      <c r="F20" s="4">
        <v>33279</v>
      </c>
      <c r="G20" s="5">
        <v>0</v>
      </c>
      <c r="H20" s="4">
        <v>4057287.602815069</v>
      </c>
      <c r="I20" s="4">
        <v>71303.51969673178</v>
      </c>
      <c r="J20" s="4">
        <v>0</v>
      </c>
      <c r="K20" s="4">
        <v>5642.724580316906</v>
      </c>
      <c r="L20" s="4">
        <v>0</v>
      </c>
      <c r="M20" s="4">
        <v>16049569</v>
      </c>
      <c r="N20" s="4">
        <v>602559</v>
      </c>
      <c r="O20" s="4">
        <v>21824020.43042314</v>
      </c>
      <c r="P20" s="4">
        <v>18965.540669359812</v>
      </c>
      <c r="Q20" s="4">
        <v>212850.0700121156</v>
      </c>
      <c r="R20" s="4">
        <v>0</v>
      </c>
      <c r="S20" s="4">
        <v>0</v>
      </c>
      <c r="T20" s="4">
        <v>539708</v>
      </c>
      <c r="U20" s="4">
        <v>0</v>
      </c>
      <c r="V20" s="4">
        <v>0</v>
      </c>
      <c r="W20" s="4">
        <v>0</v>
      </c>
      <c r="X20" s="4">
        <v>3055629.5530967386</v>
      </c>
      <c r="Y20" s="4">
        <v>44448538</v>
      </c>
      <c r="Z20" s="4">
        <v>414921</v>
      </c>
      <c r="AA20" s="4">
        <v>0</v>
      </c>
      <c r="AB20" s="4">
        <v>0</v>
      </c>
      <c r="AC20" s="4">
        <v>126000</v>
      </c>
      <c r="AD20" s="5">
        <v>0</v>
      </c>
      <c r="AE20" s="5">
        <v>0</v>
      </c>
      <c r="AF20" s="5">
        <v>254726</v>
      </c>
      <c r="AG20" s="5">
        <v>80116</v>
      </c>
      <c r="AH20" s="4">
        <v>1120192.7606177607</v>
      </c>
      <c r="AI20" s="6">
        <v>0</v>
      </c>
      <c r="AJ20" s="5">
        <v>0</v>
      </c>
      <c r="AK20" s="5">
        <v>0</v>
      </c>
    </row>
    <row r="21" spans="1:37" ht="15">
      <c r="A21" s="5">
        <v>19</v>
      </c>
      <c r="B21" s="5">
        <v>19</v>
      </c>
      <c r="C21" s="1" t="s">
        <v>244</v>
      </c>
      <c r="D21" s="4">
        <v>0</v>
      </c>
      <c r="E21" s="4">
        <v>10082</v>
      </c>
      <c r="F21" s="4">
        <v>0</v>
      </c>
      <c r="G21" s="5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1975177</v>
      </c>
      <c r="O21" s="4">
        <v>455821.4386607995</v>
      </c>
      <c r="P21" s="4">
        <v>297151.57004011434</v>
      </c>
      <c r="Q21" s="4">
        <v>62642.6677674324</v>
      </c>
      <c r="R21" s="4">
        <v>10454.253526817738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8531.614959283273</v>
      </c>
      <c r="Y21" s="4">
        <v>0</v>
      </c>
      <c r="Z21" s="4">
        <v>100216</v>
      </c>
      <c r="AA21" s="4">
        <v>0</v>
      </c>
      <c r="AB21" s="4">
        <v>0</v>
      </c>
      <c r="AC21" s="4">
        <v>0</v>
      </c>
      <c r="AD21" s="5">
        <v>39494328</v>
      </c>
      <c r="AE21" s="5">
        <v>9690485.51269854</v>
      </c>
      <c r="AF21" s="5">
        <v>0</v>
      </c>
      <c r="AG21" s="5">
        <v>0</v>
      </c>
      <c r="AH21" s="4">
        <v>298775.916988417</v>
      </c>
      <c r="AI21" s="6">
        <v>0</v>
      </c>
      <c r="AJ21" s="5">
        <v>0</v>
      </c>
      <c r="AK21" s="5">
        <v>0</v>
      </c>
    </row>
    <row r="22" spans="1:37" ht="15">
      <c r="A22" s="5">
        <v>20</v>
      </c>
      <c r="B22" s="5">
        <v>20</v>
      </c>
      <c r="C22" s="1" t="s">
        <v>226</v>
      </c>
      <c r="D22" s="4">
        <v>0</v>
      </c>
      <c r="E22" s="4">
        <v>0</v>
      </c>
      <c r="F22" s="4">
        <v>0</v>
      </c>
      <c r="G22" s="5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3216180</v>
      </c>
      <c r="O22" s="4">
        <v>0</v>
      </c>
      <c r="P22" s="4">
        <v>1572495.6138977427</v>
      </c>
      <c r="Q22" s="4">
        <v>100024.89919860938</v>
      </c>
      <c r="R22" s="4">
        <v>3323.281024150035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453.0061040327402</v>
      </c>
      <c r="Y22" s="4">
        <v>0</v>
      </c>
      <c r="Z22" s="4">
        <v>583092</v>
      </c>
      <c r="AA22" s="4">
        <v>0</v>
      </c>
      <c r="AB22" s="4">
        <v>0</v>
      </c>
      <c r="AC22" s="4">
        <v>0</v>
      </c>
      <c r="AD22" s="5">
        <v>0</v>
      </c>
      <c r="AE22" s="5">
        <v>0</v>
      </c>
      <c r="AF22" s="5">
        <v>0</v>
      </c>
      <c r="AG22" s="5">
        <v>0</v>
      </c>
      <c r="AH22" s="4">
        <v>0</v>
      </c>
      <c r="AI22" s="6">
        <v>0</v>
      </c>
      <c r="AJ22" s="5">
        <v>0</v>
      </c>
      <c r="AK22" s="5">
        <v>0</v>
      </c>
    </row>
    <row r="23" spans="1:37" ht="15">
      <c r="A23" s="5">
        <v>21</v>
      </c>
      <c r="B23" s="5">
        <v>21</v>
      </c>
      <c r="C23" s="1" t="s">
        <v>227</v>
      </c>
      <c r="D23" s="4">
        <v>0</v>
      </c>
      <c r="E23" s="4">
        <v>0</v>
      </c>
      <c r="F23" s="4">
        <v>0</v>
      </c>
      <c r="G23" s="5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21588</v>
      </c>
      <c r="O23" s="4">
        <v>0</v>
      </c>
      <c r="P23" s="4">
        <v>150789.66974248967</v>
      </c>
      <c r="Q23" s="4">
        <v>19793.986839939458</v>
      </c>
      <c r="R23" s="4">
        <v>9355.368923146554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91016.47640191138</v>
      </c>
      <c r="Y23" s="4">
        <v>0</v>
      </c>
      <c r="Z23" s="4">
        <v>133471</v>
      </c>
      <c r="AA23" s="4">
        <v>0</v>
      </c>
      <c r="AB23" s="4">
        <v>0</v>
      </c>
      <c r="AC23" s="4">
        <v>0</v>
      </c>
      <c r="AD23" s="5">
        <v>0</v>
      </c>
      <c r="AE23" s="5">
        <v>0</v>
      </c>
      <c r="AF23" s="5">
        <v>0</v>
      </c>
      <c r="AG23" s="5">
        <v>0</v>
      </c>
      <c r="AH23" s="4">
        <v>0</v>
      </c>
      <c r="AI23" s="6">
        <v>0</v>
      </c>
      <c r="AJ23" s="5">
        <v>0</v>
      </c>
      <c r="AK23" s="5">
        <v>0</v>
      </c>
    </row>
    <row r="24" spans="1:37" ht="15">
      <c r="A24" s="5">
        <v>22</v>
      </c>
      <c r="B24" s="5">
        <v>22</v>
      </c>
      <c r="C24" s="1" t="s">
        <v>245</v>
      </c>
      <c r="D24" s="4">
        <v>0</v>
      </c>
      <c r="E24" s="4">
        <v>0</v>
      </c>
      <c r="F24" s="4">
        <v>0</v>
      </c>
      <c r="G24" s="5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297331</v>
      </c>
      <c r="O24" s="4">
        <v>0</v>
      </c>
      <c r="P24" s="4">
        <v>714378.3896755079</v>
      </c>
      <c r="Q24" s="4">
        <v>115351.76862128045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19064.006878044485</v>
      </c>
      <c r="Y24" s="4">
        <v>0</v>
      </c>
      <c r="Z24" s="4">
        <v>153455</v>
      </c>
      <c r="AA24" s="4">
        <v>0</v>
      </c>
      <c r="AB24" s="4">
        <v>0</v>
      </c>
      <c r="AC24" s="4">
        <v>0</v>
      </c>
      <c r="AD24" s="5">
        <v>0</v>
      </c>
      <c r="AE24" s="5">
        <v>0</v>
      </c>
      <c r="AF24" s="5">
        <v>0</v>
      </c>
      <c r="AG24" s="5">
        <v>0</v>
      </c>
      <c r="AH24" s="4">
        <v>0</v>
      </c>
      <c r="AI24" s="6">
        <v>0</v>
      </c>
      <c r="AJ24" s="5">
        <v>0</v>
      </c>
      <c r="AK24" s="5">
        <v>0</v>
      </c>
    </row>
    <row r="25" spans="1:37" ht="15">
      <c r="A25" s="5">
        <v>23</v>
      </c>
      <c r="B25" s="5">
        <v>23</v>
      </c>
      <c r="C25" s="1" t="s">
        <v>246</v>
      </c>
      <c r="D25" s="4">
        <v>0</v>
      </c>
      <c r="E25" s="4">
        <v>5145</v>
      </c>
      <c r="F25" s="4">
        <v>0</v>
      </c>
      <c r="G25" s="5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2628045</v>
      </c>
      <c r="O25" s="4">
        <v>15311010.781179862</v>
      </c>
      <c r="P25" s="4">
        <v>221400.31695723275</v>
      </c>
      <c r="Q25" s="4">
        <v>32817944.937929694</v>
      </c>
      <c r="R25" s="4">
        <v>18873753.74160901</v>
      </c>
      <c r="S25" s="4">
        <v>9625290.411004677</v>
      </c>
      <c r="T25" s="4">
        <v>0</v>
      </c>
      <c r="U25" s="4">
        <v>0</v>
      </c>
      <c r="V25" s="4">
        <v>0</v>
      </c>
      <c r="W25" s="4">
        <v>0</v>
      </c>
      <c r="X25" s="4">
        <v>1366183.7747255035</v>
      </c>
      <c r="Y25" s="4">
        <v>0</v>
      </c>
      <c r="Z25" s="4">
        <v>205568</v>
      </c>
      <c r="AA25" s="4">
        <v>0</v>
      </c>
      <c r="AB25" s="4">
        <v>0</v>
      </c>
      <c r="AC25" s="4">
        <v>0</v>
      </c>
      <c r="AD25" s="5">
        <v>0</v>
      </c>
      <c r="AE25" s="5">
        <v>0</v>
      </c>
      <c r="AF25" s="5">
        <v>0</v>
      </c>
      <c r="AG25" s="5">
        <v>0</v>
      </c>
      <c r="AH25" s="4">
        <v>0</v>
      </c>
      <c r="AI25" s="6">
        <v>0</v>
      </c>
      <c r="AJ25" s="5">
        <v>0</v>
      </c>
      <c r="AK25" s="5">
        <v>0</v>
      </c>
    </row>
    <row r="26" spans="1:37" ht="15">
      <c r="A26" s="5">
        <v>24</v>
      </c>
      <c r="B26" s="5">
        <v>24</v>
      </c>
      <c r="C26" s="1" t="s">
        <v>247</v>
      </c>
      <c r="D26" s="4">
        <v>0</v>
      </c>
      <c r="E26" s="4">
        <v>0</v>
      </c>
      <c r="F26" s="4">
        <v>0</v>
      </c>
      <c r="G26" s="5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219021</v>
      </c>
      <c r="O26" s="4">
        <v>0</v>
      </c>
      <c r="P26" s="4">
        <v>29020.626047800848</v>
      </c>
      <c r="Q26" s="4">
        <v>0</v>
      </c>
      <c r="R26" s="4">
        <v>98076.21897033969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7625.602751217793</v>
      </c>
      <c r="Y26" s="4">
        <v>0</v>
      </c>
      <c r="Z26" s="4">
        <v>48591</v>
      </c>
      <c r="AA26" s="4">
        <v>0</v>
      </c>
      <c r="AB26" s="4"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4">
        <v>0</v>
      </c>
      <c r="AI26" s="6">
        <v>0</v>
      </c>
      <c r="AJ26" s="5">
        <v>0</v>
      </c>
      <c r="AK26" s="5">
        <v>0</v>
      </c>
    </row>
    <row r="27" spans="1:37" ht="15">
      <c r="A27" s="5">
        <v>25</v>
      </c>
      <c r="B27" s="5">
        <v>25</v>
      </c>
      <c r="C27" s="1" t="s">
        <v>228</v>
      </c>
      <c r="D27" s="4">
        <v>0</v>
      </c>
      <c r="E27" s="4">
        <v>2580</v>
      </c>
      <c r="F27" s="4">
        <v>0</v>
      </c>
      <c r="G27" s="5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1520192</v>
      </c>
      <c r="O27" s="4">
        <v>0</v>
      </c>
      <c r="P27" s="4">
        <v>484778.3002662695</v>
      </c>
      <c r="Q27" s="4">
        <v>378191.55899964686</v>
      </c>
      <c r="R27" s="4">
        <v>143240.06894415064</v>
      </c>
      <c r="S27" s="4">
        <v>409448.9409668077</v>
      </c>
      <c r="T27" s="4">
        <v>0</v>
      </c>
      <c r="U27" s="4">
        <v>0</v>
      </c>
      <c r="V27" s="4">
        <v>0</v>
      </c>
      <c r="W27" s="4">
        <v>0</v>
      </c>
      <c r="X27" s="4">
        <v>120990.38028541103</v>
      </c>
      <c r="Y27" s="4">
        <v>0</v>
      </c>
      <c r="Z27" s="4">
        <v>167043</v>
      </c>
      <c r="AA27" s="4">
        <v>0</v>
      </c>
      <c r="AB27" s="4">
        <v>0</v>
      </c>
      <c r="AC27" s="4">
        <v>0</v>
      </c>
      <c r="AD27" s="5">
        <v>0</v>
      </c>
      <c r="AE27" s="5">
        <v>0</v>
      </c>
      <c r="AF27" s="5">
        <v>0</v>
      </c>
      <c r="AG27" s="5">
        <v>0</v>
      </c>
      <c r="AH27" s="4">
        <v>0</v>
      </c>
      <c r="AI27" s="6">
        <v>0</v>
      </c>
      <c r="AJ27" s="5">
        <v>0</v>
      </c>
      <c r="AK27" s="5">
        <v>0</v>
      </c>
    </row>
    <row r="28" spans="1:37" ht="15">
      <c r="A28" s="5">
        <v>26</v>
      </c>
      <c r="B28" s="5">
        <v>26</v>
      </c>
      <c r="C28" s="1" t="s">
        <v>248</v>
      </c>
      <c r="D28" s="4">
        <v>0</v>
      </c>
      <c r="E28" s="4">
        <v>410621</v>
      </c>
      <c r="F28" s="4">
        <v>0</v>
      </c>
      <c r="G28" s="5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813707</v>
      </c>
      <c r="O28" s="4">
        <v>0</v>
      </c>
      <c r="P28" s="4">
        <v>532654.6341810527</v>
      </c>
      <c r="Q28" s="4">
        <v>1504595.4084533027</v>
      </c>
      <c r="R28" s="4">
        <v>149283.42220255107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77841.54887629252</v>
      </c>
      <c r="Y28" s="4">
        <v>0</v>
      </c>
      <c r="Z28" s="4">
        <v>496994</v>
      </c>
      <c r="AA28" s="4">
        <v>0</v>
      </c>
      <c r="AB28" s="4">
        <v>0</v>
      </c>
      <c r="AC28" s="4">
        <v>0</v>
      </c>
      <c r="AD28" s="5">
        <v>0</v>
      </c>
      <c r="AE28" s="5">
        <v>0</v>
      </c>
      <c r="AF28" s="5">
        <v>0</v>
      </c>
      <c r="AG28" s="5">
        <v>0</v>
      </c>
      <c r="AH28" s="4">
        <v>0</v>
      </c>
      <c r="AI28" s="6">
        <v>0</v>
      </c>
      <c r="AJ28" s="5">
        <v>0</v>
      </c>
      <c r="AK28" s="5">
        <v>0</v>
      </c>
    </row>
    <row r="29" spans="1:37" ht="15">
      <c r="A29" s="5">
        <v>27</v>
      </c>
      <c r="B29" s="5">
        <v>27</v>
      </c>
      <c r="C29" s="1" t="s">
        <v>249</v>
      </c>
      <c r="D29" s="4">
        <v>0</v>
      </c>
      <c r="E29" s="4">
        <v>12238</v>
      </c>
      <c r="F29" s="4">
        <v>0</v>
      </c>
      <c r="G29" s="5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1895998</v>
      </c>
      <c r="O29" s="4">
        <v>0</v>
      </c>
      <c r="P29" s="4">
        <v>1068368.4349459724</v>
      </c>
      <c r="Q29" s="4">
        <v>476029.2602561758</v>
      </c>
      <c r="R29" s="4">
        <v>10767.635342962549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366330.9361278092</v>
      </c>
      <c r="Y29" s="4">
        <v>0</v>
      </c>
      <c r="Z29" s="4">
        <v>964504</v>
      </c>
      <c r="AA29" s="4">
        <v>0</v>
      </c>
      <c r="AB29" s="4">
        <v>0</v>
      </c>
      <c r="AC29" s="4">
        <v>0</v>
      </c>
      <c r="AD29" s="5">
        <v>0</v>
      </c>
      <c r="AE29" s="5">
        <v>0</v>
      </c>
      <c r="AF29" s="5">
        <v>0</v>
      </c>
      <c r="AG29" s="5">
        <v>0</v>
      </c>
      <c r="AH29" s="4">
        <v>0</v>
      </c>
      <c r="AI29" s="6">
        <v>0</v>
      </c>
      <c r="AJ29" s="5">
        <v>0</v>
      </c>
      <c r="AK29" s="5">
        <v>0</v>
      </c>
    </row>
    <row r="30" spans="1:37" ht="15">
      <c r="A30" s="5">
        <v>28</v>
      </c>
      <c r="B30" s="5">
        <v>28</v>
      </c>
      <c r="C30" s="1" t="s">
        <v>222</v>
      </c>
      <c r="D30" s="4">
        <v>0</v>
      </c>
      <c r="E30" s="4">
        <v>0</v>
      </c>
      <c r="F30" s="4">
        <v>0</v>
      </c>
      <c r="G30" s="5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108517</v>
      </c>
      <c r="O30" s="4">
        <v>0</v>
      </c>
      <c r="P30" s="4">
        <v>266818.3343246845</v>
      </c>
      <c r="Q30" s="4">
        <v>45907.46128078396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16534.722797195016</v>
      </c>
      <c r="Y30" s="4">
        <v>0</v>
      </c>
      <c r="Z30" s="4">
        <v>47104</v>
      </c>
      <c r="AA30" s="4">
        <v>0</v>
      </c>
      <c r="AB30" s="4">
        <v>0</v>
      </c>
      <c r="AC30" s="4">
        <v>0</v>
      </c>
      <c r="AD30" s="5">
        <v>0</v>
      </c>
      <c r="AE30" s="5">
        <v>0</v>
      </c>
      <c r="AF30" s="5">
        <v>0</v>
      </c>
      <c r="AG30" s="5">
        <v>0</v>
      </c>
      <c r="AH30" s="4">
        <v>0</v>
      </c>
      <c r="AI30" s="6">
        <v>0</v>
      </c>
      <c r="AJ30" s="5">
        <v>0</v>
      </c>
      <c r="AK30" s="5">
        <v>0</v>
      </c>
    </row>
    <row r="31" spans="1:37" ht="15">
      <c r="A31" s="5">
        <v>29</v>
      </c>
      <c r="B31" s="5">
        <v>29</v>
      </c>
      <c r="C31" s="1" t="s">
        <v>250</v>
      </c>
      <c r="D31" s="4">
        <v>0</v>
      </c>
      <c r="E31" s="4">
        <v>8089</v>
      </c>
      <c r="F31" s="4">
        <v>7473</v>
      </c>
      <c r="G31" s="5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447731</v>
      </c>
      <c r="O31" s="4">
        <v>0</v>
      </c>
      <c r="P31" s="4">
        <v>1179643.0620527102</v>
      </c>
      <c r="Q31" s="4">
        <v>256705.7458436764</v>
      </c>
      <c r="R31" s="4">
        <v>130613.64929954484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87090.4235002943</v>
      </c>
      <c r="Y31" s="4">
        <v>0</v>
      </c>
      <c r="Z31" s="4">
        <v>107122</v>
      </c>
      <c r="AA31" s="4">
        <v>0</v>
      </c>
      <c r="AB31" s="4">
        <v>0</v>
      </c>
      <c r="AC31" s="4">
        <v>0</v>
      </c>
      <c r="AD31" s="5">
        <v>0</v>
      </c>
      <c r="AE31" s="5">
        <v>0</v>
      </c>
      <c r="AF31" s="5">
        <v>0</v>
      </c>
      <c r="AG31" s="5">
        <v>0</v>
      </c>
      <c r="AH31" s="4">
        <v>0</v>
      </c>
      <c r="AI31" s="6">
        <v>0</v>
      </c>
      <c r="AJ31" s="5">
        <v>0</v>
      </c>
      <c r="AK31" s="5">
        <v>0</v>
      </c>
    </row>
    <row r="32" spans="1:37" ht="15">
      <c r="A32" s="5">
        <v>30</v>
      </c>
      <c r="B32" s="5">
        <v>30</v>
      </c>
      <c r="C32" s="1" t="s">
        <v>251</v>
      </c>
      <c r="D32" s="4">
        <v>0</v>
      </c>
      <c r="E32" s="4">
        <v>91386</v>
      </c>
      <c r="F32" s="4">
        <v>50660</v>
      </c>
      <c r="G32" s="5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1227311</v>
      </c>
      <c r="O32" s="4">
        <v>16485.00993049663</v>
      </c>
      <c r="P32" s="4">
        <v>2170845.3389910557</v>
      </c>
      <c r="Q32" s="4">
        <v>401823.18707098044</v>
      </c>
      <c r="R32" s="4">
        <v>5717.6819592695365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1222738.9758017047</v>
      </c>
      <c r="Y32" s="4">
        <v>0</v>
      </c>
      <c r="Z32" s="4">
        <v>3443844</v>
      </c>
      <c r="AA32" s="4">
        <v>0</v>
      </c>
      <c r="AB32" s="4">
        <v>0</v>
      </c>
      <c r="AC32" s="4">
        <v>0</v>
      </c>
      <c r="AD32" s="5">
        <v>0</v>
      </c>
      <c r="AE32" s="5">
        <v>0</v>
      </c>
      <c r="AF32" s="5">
        <v>0</v>
      </c>
      <c r="AG32" s="5">
        <v>0</v>
      </c>
      <c r="AH32" s="4">
        <v>0</v>
      </c>
      <c r="AI32" s="6">
        <v>0</v>
      </c>
      <c r="AJ32" s="5">
        <v>0</v>
      </c>
      <c r="AK32" s="5">
        <v>0</v>
      </c>
    </row>
    <row r="33" spans="1:37" ht="15">
      <c r="A33" s="5">
        <v>31</v>
      </c>
      <c r="B33" s="5">
        <v>31</v>
      </c>
      <c r="C33" s="1" t="s">
        <v>17</v>
      </c>
      <c r="D33" s="4">
        <v>0</v>
      </c>
      <c r="E33" s="4">
        <v>0</v>
      </c>
      <c r="F33" s="4">
        <v>0</v>
      </c>
      <c r="G33" s="5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5">
        <v>0</v>
      </c>
      <c r="AF33" s="5">
        <v>0</v>
      </c>
      <c r="AG33" s="5">
        <v>0</v>
      </c>
      <c r="AH33" s="4">
        <v>0</v>
      </c>
      <c r="AI33" s="6">
        <v>0</v>
      </c>
      <c r="AJ33" s="5">
        <v>0</v>
      </c>
      <c r="AK33" s="5">
        <v>0</v>
      </c>
    </row>
    <row r="34" spans="1:37" ht="15">
      <c r="A34" s="5">
        <v>32</v>
      </c>
      <c r="B34" s="5">
        <v>32</v>
      </c>
      <c r="C34" s="1" t="s">
        <v>18</v>
      </c>
      <c r="D34" s="4">
        <v>0</v>
      </c>
      <c r="E34" s="4">
        <v>298</v>
      </c>
      <c r="F34" s="4">
        <v>575</v>
      </c>
      <c r="G34" s="5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1997</v>
      </c>
      <c r="O34" s="4">
        <v>495152.9450827669</v>
      </c>
      <c r="P34" s="4">
        <v>206154.01647818516</v>
      </c>
      <c r="Q34" s="4">
        <v>99394.39277347832</v>
      </c>
      <c r="R34" s="4">
        <v>238789.77503727056</v>
      </c>
      <c r="S34" s="4">
        <v>0</v>
      </c>
      <c r="T34" s="4">
        <v>0</v>
      </c>
      <c r="U34" s="4">
        <v>34.58586</v>
      </c>
      <c r="V34" s="4">
        <v>225.9621</v>
      </c>
      <c r="W34" s="4">
        <v>8511.566</v>
      </c>
      <c r="X34" s="4">
        <v>1359.0183120982206</v>
      </c>
      <c r="Y34" s="4">
        <v>0</v>
      </c>
      <c r="Z34" s="4">
        <v>3599</v>
      </c>
      <c r="AA34" s="4">
        <v>0</v>
      </c>
      <c r="AB34" s="4">
        <v>0</v>
      </c>
      <c r="AC34" s="4">
        <v>0</v>
      </c>
      <c r="AD34" s="5">
        <v>0</v>
      </c>
      <c r="AE34" s="5">
        <v>0</v>
      </c>
      <c r="AF34" s="5">
        <v>0</v>
      </c>
      <c r="AG34" s="5">
        <v>0</v>
      </c>
      <c r="AH34" s="4">
        <v>559031.4671814672</v>
      </c>
      <c r="AI34" s="6">
        <v>0</v>
      </c>
      <c r="AJ34" s="5">
        <v>0</v>
      </c>
      <c r="AK34" s="5">
        <v>0</v>
      </c>
    </row>
    <row r="35" spans="1:37" ht="15">
      <c r="A35" s="7">
        <v>33</v>
      </c>
      <c r="B35" s="7"/>
      <c r="C35" s="8" t="s">
        <v>19</v>
      </c>
      <c r="D35" s="9">
        <f aca="true" t="shared" si="0" ref="D35:AK35">SUM(D3:D34)</f>
        <v>66501915</v>
      </c>
      <c r="E35" s="9">
        <f t="shared" si="0"/>
        <v>64395895</v>
      </c>
      <c r="F35" s="9">
        <f t="shared" si="0"/>
        <v>10534309.933136739</v>
      </c>
      <c r="G35" s="9">
        <f t="shared" si="0"/>
        <v>29417099.06686326</v>
      </c>
      <c r="H35" s="9">
        <f t="shared" si="0"/>
        <v>17161998</v>
      </c>
      <c r="I35" s="9">
        <f t="shared" si="0"/>
        <v>120048.73999999999</v>
      </c>
      <c r="J35" s="9">
        <f t="shared" si="0"/>
        <v>-120048.74</v>
      </c>
      <c r="K35" s="9">
        <f t="shared" si="0"/>
        <v>9500.260000000006</v>
      </c>
      <c r="L35" s="9">
        <f t="shared" si="0"/>
        <v>-9500.26</v>
      </c>
      <c r="M35" s="9">
        <f t="shared" si="0"/>
        <v>261756780</v>
      </c>
      <c r="N35" s="9">
        <f t="shared" si="0"/>
        <v>30509371</v>
      </c>
      <c r="O35" s="9">
        <f t="shared" si="0"/>
        <v>55319236</v>
      </c>
      <c r="P35" s="9">
        <f t="shared" si="0"/>
        <v>13336046.852976896</v>
      </c>
      <c r="Q35" s="9">
        <f t="shared" si="0"/>
        <v>41010370.14403788</v>
      </c>
      <c r="R35" s="9">
        <f t="shared" si="0"/>
        <v>20903766.407132134</v>
      </c>
      <c r="S35" s="9">
        <f t="shared" si="0"/>
        <v>10045644.999999998</v>
      </c>
      <c r="T35" s="9">
        <f t="shared" si="0"/>
        <v>47401983</v>
      </c>
      <c r="U35" s="9">
        <f t="shared" si="0"/>
        <v>14677519.716249626</v>
      </c>
      <c r="V35" s="9">
        <f t="shared" si="0"/>
        <v>1971931.955266104</v>
      </c>
      <c r="W35" s="9">
        <f t="shared" si="0"/>
        <v>3145086.7937622005</v>
      </c>
      <c r="X35" s="9">
        <f t="shared" si="0"/>
        <v>13755605.282792374</v>
      </c>
      <c r="Y35" s="9">
        <f t="shared" si="0"/>
        <v>45060667</v>
      </c>
      <c r="Z35" s="9">
        <f t="shared" si="0"/>
        <v>11808112</v>
      </c>
      <c r="AA35" s="9">
        <f t="shared" si="0"/>
        <v>14064072</v>
      </c>
      <c r="AB35" s="9">
        <f t="shared" si="0"/>
        <v>378184</v>
      </c>
      <c r="AC35" s="9">
        <f t="shared" si="0"/>
        <v>496000</v>
      </c>
      <c r="AD35" s="9">
        <f t="shared" si="0"/>
        <v>39494328</v>
      </c>
      <c r="AE35" s="9">
        <f t="shared" si="0"/>
        <v>9690485.51269854</v>
      </c>
      <c r="AF35" s="10">
        <f t="shared" si="0"/>
        <v>254726</v>
      </c>
      <c r="AG35" s="10">
        <f t="shared" si="0"/>
        <v>80116</v>
      </c>
      <c r="AH35" s="9">
        <f t="shared" si="0"/>
        <v>130561506.67760618</v>
      </c>
      <c r="AI35" s="10">
        <f t="shared" si="0"/>
        <v>20481.252674418603</v>
      </c>
      <c r="AJ35" s="10">
        <f t="shared" si="0"/>
        <v>2934400</v>
      </c>
      <c r="AK35" s="10">
        <f t="shared" si="0"/>
        <v>1065198</v>
      </c>
    </row>
    <row r="36" spans="4:28" ht="15">
      <c r="D36" s="4"/>
      <c r="E36" s="4"/>
      <c r="F36" s="4"/>
      <c r="H36" s="4"/>
      <c r="I36" s="4"/>
      <c r="J36" s="4"/>
      <c r="M36" s="4"/>
      <c r="N36" s="4"/>
      <c r="O36" s="4"/>
      <c r="P36" s="4"/>
      <c r="Q36" s="4"/>
      <c r="R36" s="4"/>
      <c r="S36" s="4"/>
      <c r="T36" s="4"/>
      <c r="U36" s="4"/>
      <c r="Y36" s="4"/>
      <c r="Z36" s="4"/>
      <c r="AA36" s="4"/>
      <c r="AB36" s="4"/>
    </row>
    <row r="37" spans="1:37" ht="15">
      <c r="A37" s="5">
        <v>34</v>
      </c>
      <c r="C37" s="1" t="s">
        <v>43</v>
      </c>
      <c r="D37" s="4">
        <v>0</v>
      </c>
      <c r="E37" s="4">
        <v>0</v>
      </c>
      <c r="F37" s="4">
        <v>0</v>
      </c>
      <c r="G37" s="5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15278140.147023102</v>
      </c>
      <c r="Q37" s="4">
        <v>2656094.8559621335</v>
      </c>
      <c r="R37" s="4">
        <v>29562532.592867855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6027472.7172076255</v>
      </c>
      <c r="Y37" s="4">
        <v>0</v>
      </c>
      <c r="Z37" s="4">
        <v>9287563</v>
      </c>
      <c r="AA37" s="4">
        <v>0</v>
      </c>
      <c r="AB37" s="4">
        <v>0</v>
      </c>
      <c r="AC37" s="5">
        <v>0</v>
      </c>
      <c r="AD37" s="4">
        <v>0</v>
      </c>
      <c r="AE37" s="4">
        <v>0</v>
      </c>
      <c r="AF37" s="5">
        <v>0</v>
      </c>
      <c r="AG37" s="5">
        <v>0</v>
      </c>
      <c r="AH37" s="4">
        <v>0</v>
      </c>
      <c r="AI37" s="5">
        <v>0</v>
      </c>
      <c r="AJ37" s="5">
        <v>0</v>
      </c>
      <c r="AK37" s="5">
        <v>0</v>
      </c>
    </row>
    <row r="38" spans="1:37" ht="15">
      <c r="A38" s="7"/>
      <c r="B38" s="7"/>
      <c r="C38" s="8" t="s">
        <v>1</v>
      </c>
      <c r="D38" s="9">
        <f aca="true" t="shared" si="1" ref="D38:AK38">D35+D37</f>
        <v>66501915</v>
      </c>
      <c r="E38" s="9">
        <f t="shared" si="1"/>
        <v>64395895</v>
      </c>
      <c r="F38" s="9">
        <f t="shared" si="1"/>
        <v>10534309.933136739</v>
      </c>
      <c r="G38" s="9">
        <f t="shared" si="1"/>
        <v>29417099.06686326</v>
      </c>
      <c r="H38" s="9">
        <f t="shared" si="1"/>
        <v>17161998</v>
      </c>
      <c r="I38" s="9">
        <f t="shared" si="1"/>
        <v>120048.73999999999</v>
      </c>
      <c r="J38" s="9">
        <f t="shared" si="1"/>
        <v>-120048.74</v>
      </c>
      <c r="K38" s="9">
        <f t="shared" si="1"/>
        <v>9500.260000000006</v>
      </c>
      <c r="L38" s="9">
        <f t="shared" si="1"/>
        <v>-9500.26</v>
      </c>
      <c r="M38" s="9">
        <f t="shared" si="1"/>
        <v>261756780</v>
      </c>
      <c r="N38" s="9">
        <f t="shared" si="1"/>
        <v>30509371</v>
      </c>
      <c r="O38" s="9">
        <f t="shared" si="1"/>
        <v>55319236</v>
      </c>
      <c r="P38" s="9">
        <f t="shared" si="1"/>
        <v>28614187</v>
      </c>
      <c r="Q38" s="9">
        <f t="shared" si="1"/>
        <v>43666465.000000015</v>
      </c>
      <c r="R38" s="9">
        <f t="shared" si="1"/>
        <v>50466298.999999985</v>
      </c>
      <c r="S38" s="9">
        <f t="shared" si="1"/>
        <v>10045644.999999998</v>
      </c>
      <c r="T38" s="9">
        <f t="shared" si="1"/>
        <v>47401983</v>
      </c>
      <c r="U38" s="9">
        <f t="shared" si="1"/>
        <v>14677519.716249626</v>
      </c>
      <c r="V38" s="9">
        <f t="shared" si="1"/>
        <v>1971931.955266104</v>
      </c>
      <c r="W38" s="9">
        <f t="shared" si="1"/>
        <v>3145086.7937622005</v>
      </c>
      <c r="X38" s="9">
        <f t="shared" si="1"/>
        <v>19783078</v>
      </c>
      <c r="Y38" s="9">
        <f t="shared" si="1"/>
        <v>45060667</v>
      </c>
      <c r="Z38" s="9">
        <f t="shared" si="1"/>
        <v>21095675</v>
      </c>
      <c r="AA38" s="9">
        <f t="shared" si="1"/>
        <v>14064072</v>
      </c>
      <c r="AB38" s="9">
        <f t="shared" si="1"/>
        <v>378184</v>
      </c>
      <c r="AC38" s="9">
        <f t="shared" si="1"/>
        <v>496000</v>
      </c>
      <c r="AD38" s="9">
        <f t="shared" si="1"/>
        <v>39494328</v>
      </c>
      <c r="AE38" s="9">
        <f t="shared" si="1"/>
        <v>9690485.51269854</v>
      </c>
      <c r="AF38" s="9">
        <f t="shared" si="1"/>
        <v>254726</v>
      </c>
      <c r="AG38" s="9">
        <f t="shared" si="1"/>
        <v>80116</v>
      </c>
      <c r="AH38" s="9">
        <f t="shared" si="1"/>
        <v>130561506.67760618</v>
      </c>
      <c r="AI38" s="9">
        <f t="shared" si="1"/>
        <v>20481.252674418603</v>
      </c>
      <c r="AJ38" s="9">
        <f t="shared" si="1"/>
        <v>2934400</v>
      </c>
      <c r="AK38" s="9">
        <f t="shared" si="1"/>
        <v>1065198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3" width="13.125" style="5" bestFit="1" customWidth="1"/>
    <col min="4" max="16384" width="9.00390625" style="5" customWidth="1"/>
  </cols>
  <sheetData>
    <row r="1" ht="15">
      <c r="A1" s="11" t="s">
        <v>94</v>
      </c>
    </row>
    <row r="2" spans="1:4" ht="15">
      <c r="A2" s="16" t="s">
        <v>88</v>
      </c>
      <c r="B2" s="16" t="s">
        <v>263</v>
      </c>
      <c r="C2" s="16" t="s">
        <v>254</v>
      </c>
      <c r="D2" s="12" t="s">
        <v>138</v>
      </c>
    </row>
    <row r="3" spans="1:3" ht="15">
      <c r="A3" s="1" t="s">
        <v>61</v>
      </c>
      <c r="B3" s="5">
        <v>0.6904</v>
      </c>
      <c r="C3" s="5" t="s">
        <v>255</v>
      </c>
    </row>
    <row r="4" spans="1:3" ht="15">
      <c r="A4" s="1" t="s">
        <v>21</v>
      </c>
      <c r="B4" s="5">
        <v>0.6354</v>
      </c>
      <c r="C4" s="5" t="s">
        <v>255</v>
      </c>
    </row>
    <row r="5" spans="1:3" ht="15">
      <c r="A5" s="1" t="s">
        <v>30</v>
      </c>
      <c r="B5" s="5">
        <v>0.7191</v>
      </c>
      <c r="C5" s="5" t="s">
        <v>255</v>
      </c>
    </row>
    <row r="6" spans="1:3" ht="15">
      <c r="A6" s="1" t="s">
        <v>41</v>
      </c>
      <c r="B6" s="5">
        <v>0.7191</v>
      </c>
      <c r="C6" s="5" t="s">
        <v>255</v>
      </c>
    </row>
    <row r="7" spans="1:3" ht="15">
      <c r="A7" s="1" t="s">
        <v>124</v>
      </c>
      <c r="B7" s="5">
        <v>0.5041</v>
      </c>
      <c r="C7" s="5" t="s">
        <v>256</v>
      </c>
    </row>
    <row r="8" spans="1:3" ht="15">
      <c r="A8" s="1" t="s">
        <v>125</v>
      </c>
      <c r="B8" s="5">
        <f>0.0815*1000</f>
        <v>81.5</v>
      </c>
      <c r="C8" s="5" t="s">
        <v>257</v>
      </c>
    </row>
    <row r="9" spans="1:3" ht="15">
      <c r="A9" s="1" t="s">
        <v>126</v>
      </c>
      <c r="B9" s="5">
        <f>0.0815*1000</f>
        <v>81.5</v>
      </c>
      <c r="C9" s="5" t="s">
        <v>257</v>
      </c>
    </row>
    <row r="10" spans="1:3" ht="15">
      <c r="A10" s="1" t="s">
        <v>127</v>
      </c>
      <c r="B10" s="5">
        <f>0.2009*1000</f>
        <v>200.9</v>
      </c>
      <c r="C10" s="5" t="s">
        <v>257</v>
      </c>
    </row>
    <row r="11" spans="1:3" ht="15">
      <c r="A11" s="1" t="s">
        <v>128</v>
      </c>
      <c r="B11" s="5">
        <f>0.2009*1000</f>
        <v>200.9</v>
      </c>
      <c r="C11" s="5" t="s">
        <v>257</v>
      </c>
    </row>
    <row r="12" spans="1:3" ht="15">
      <c r="A12" s="1" t="s">
        <v>22</v>
      </c>
      <c r="B12" s="5">
        <v>0.9126</v>
      </c>
      <c r="C12" s="5" t="s">
        <v>258</v>
      </c>
    </row>
    <row r="13" spans="1:3" ht="15">
      <c r="A13" s="1" t="s">
        <v>27</v>
      </c>
      <c r="B13" s="5">
        <v>0.9341</v>
      </c>
      <c r="C13" s="5" t="s">
        <v>258</v>
      </c>
    </row>
    <row r="14" spans="1:3" ht="15">
      <c r="A14" s="1" t="s">
        <v>28</v>
      </c>
      <c r="B14" s="5">
        <v>0.9962</v>
      </c>
      <c r="C14" s="5" t="s">
        <v>258</v>
      </c>
    </row>
    <row r="15" spans="1:3" ht="15">
      <c r="A15" s="1" t="s">
        <v>25</v>
      </c>
      <c r="B15" s="5">
        <v>0.8767</v>
      </c>
      <c r="C15" s="5" t="s">
        <v>258</v>
      </c>
    </row>
    <row r="16" spans="1:3" ht="15">
      <c r="A16" s="1" t="s">
        <v>26</v>
      </c>
      <c r="B16" s="5">
        <v>0.9126</v>
      </c>
      <c r="C16" s="5" t="s">
        <v>258</v>
      </c>
    </row>
    <row r="17" spans="1:3" ht="15">
      <c r="A17" s="1" t="s">
        <v>23</v>
      </c>
      <c r="B17" s="5">
        <v>0.8266</v>
      </c>
      <c r="C17" s="5" t="s">
        <v>258</v>
      </c>
    </row>
    <row r="18" spans="1:3" ht="15">
      <c r="A18" s="1" t="s">
        <v>24</v>
      </c>
      <c r="B18" s="5">
        <v>0.8767</v>
      </c>
      <c r="C18" s="5" t="s">
        <v>258</v>
      </c>
    </row>
    <row r="19" spans="1:3" ht="15">
      <c r="A19" s="1" t="s">
        <v>29</v>
      </c>
      <c r="B19" s="5">
        <v>0.8146</v>
      </c>
      <c r="C19" s="5" t="s">
        <v>258</v>
      </c>
    </row>
    <row r="20" spans="1:3" ht="15">
      <c r="A20" s="1" t="s">
        <v>53</v>
      </c>
      <c r="B20" s="5">
        <v>1.0726</v>
      </c>
      <c r="C20" s="5" t="s">
        <v>256</v>
      </c>
    </row>
    <row r="21" spans="1:3" ht="15">
      <c r="A21" s="1" t="s">
        <v>62</v>
      </c>
      <c r="B21" s="5">
        <v>1.0105</v>
      </c>
      <c r="C21" s="5" t="s">
        <v>258</v>
      </c>
    </row>
    <row r="22" spans="1:3" ht="15">
      <c r="A22" s="2" t="s">
        <v>63</v>
      </c>
      <c r="B22" s="5">
        <v>0.8504</v>
      </c>
      <c r="C22" s="4" t="s">
        <v>255</v>
      </c>
    </row>
    <row r="23" spans="1:3" ht="15">
      <c r="A23" s="4" t="s">
        <v>64</v>
      </c>
      <c r="B23" s="5">
        <v>1.1992</v>
      </c>
      <c r="C23" s="4" t="s">
        <v>255</v>
      </c>
    </row>
    <row r="24" spans="1:3" ht="15">
      <c r="A24" s="5" t="s">
        <v>129</v>
      </c>
      <c r="B24" s="5">
        <v>1.3019</v>
      </c>
      <c r="C24" s="4" t="s">
        <v>255</v>
      </c>
    </row>
    <row r="25" spans="1:3" ht="15">
      <c r="A25" s="1" t="s">
        <v>16</v>
      </c>
      <c r="B25" s="5">
        <v>0.9818</v>
      </c>
      <c r="C25" s="5" t="s">
        <v>256</v>
      </c>
    </row>
    <row r="26" spans="1:3" ht="15">
      <c r="A26" s="1" t="s">
        <v>65</v>
      </c>
      <c r="B26" s="5">
        <v>0.301</v>
      </c>
      <c r="C26" s="5" t="s">
        <v>259</v>
      </c>
    </row>
    <row r="27" spans="1:3" ht="15">
      <c r="A27" s="1" t="s">
        <v>66</v>
      </c>
      <c r="B27" s="5">
        <v>0.3989</v>
      </c>
      <c r="C27" s="5" t="s">
        <v>259</v>
      </c>
    </row>
    <row r="28" spans="1:3" ht="15">
      <c r="A28" s="1" t="s">
        <v>67</v>
      </c>
      <c r="B28" s="5">
        <v>0.81</v>
      </c>
      <c r="C28" s="5" t="s">
        <v>255</v>
      </c>
    </row>
    <row r="29" spans="1:4" ht="15">
      <c r="A29" s="1" t="s">
        <v>37</v>
      </c>
      <c r="B29" s="15">
        <v>0.21</v>
      </c>
      <c r="C29" s="5" t="s">
        <v>255</v>
      </c>
      <c r="D29" s="1" t="s">
        <v>253</v>
      </c>
    </row>
    <row r="30" spans="1:4" ht="15">
      <c r="A30" s="1" t="s">
        <v>38</v>
      </c>
      <c r="B30" s="15">
        <v>0.3</v>
      </c>
      <c r="C30" s="5" t="s">
        <v>260</v>
      </c>
      <c r="D30" s="1" t="s">
        <v>253</v>
      </c>
    </row>
    <row r="31" spans="1:3" ht="15">
      <c r="A31" s="1" t="s">
        <v>68</v>
      </c>
      <c r="B31" s="5">
        <v>86</v>
      </c>
      <c r="C31" s="6" t="s">
        <v>261</v>
      </c>
    </row>
    <row r="32" spans="1:3" ht="15">
      <c r="A32" s="1" t="s">
        <v>69</v>
      </c>
      <c r="B32" s="5">
        <v>86</v>
      </c>
      <c r="C32" s="6" t="s">
        <v>261</v>
      </c>
    </row>
    <row r="33" spans="1:3" ht="15">
      <c r="A33" s="1" t="s">
        <v>70</v>
      </c>
      <c r="C33" s="5" t="s">
        <v>71</v>
      </c>
    </row>
    <row r="34" spans="1:4" ht="16.5">
      <c r="A34" s="3" t="s">
        <v>42</v>
      </c>
      <c r="B34" s="5">
        <v>86</v>
      </c>
      <c r="C34" s="6" t="s">
        <v>261</v>
      </c>
      <c r="D34" s="1" t="s">
        <v>221</v>
      </c>
    </row>
    <row r="35" spans="1:3" ht="15">
      <c r="A35" s="1" t="s">
        <v>86</v>
      </c>
      <c r="C35" s="5" t="s">
        <v>262</v>
      </c>
    </row>
    <row r="36" spans="1:4" ht="15">
      <c r="A36" s="12" t="s">
        <v>84</v>
      </c>
      <c r="B36" s="13"/>
      <c r="C36" s="14" t="s">
        <v>262</v>
      </c>
      <c r="D36" s="13"/>
    </row>
    <row r="38" ht="15">
      <c r="A38" s="5" t="s">
        <v>131</v>
      </c>
    </row>
    <row r="39" ht="15">
      <c r="A39" s="5" t="s">
        <v>130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9"/>
  <sheetViews>
    <sheetView workbookViewId="0" topLeftCell="A1">
      <selection activeCell="A1" sqref="A1"/>
    </sheetView>
  </sheetViews>
  <sheetFormatPr defaultColWidth="9.00390625" defaultRowHeight="13.5"/>
  <cols>
    <col min="1" max="1" width="23.625" style="5" customWidth="1"/>
    <col min="2" max="2" width="19.375" style="5" customWidth="1"/>
    <col min="3" max="16384" width="9.00390625" style="5" customWidth="1"/>
  </cols>
  <sheetData>
    <row r="1" ht="16.5">
      <c r="A1" s="17" t="s">
        <v>220</v>
      </c>
    </row>
    <row r="2" spans="1:4" ht="15">
      <c r="A2" s="16" t="s">
        <v>88</v>
      </c>
      <c r="B2" s="16" t="s">
        <v>132</v>
      </c>
      <c r="C2" s="16" t="s">
        <v>2</v>
      </c>
      <c r="D2" s="12" t="s">
        <v>138</v>
      </c>
    </row>
    <row r="3" spans="1:3" ht="15">
      <c r="A3" s="1" t="s">
        <v>61</v>
      </c>
      <c r="B3" s="46">
        <v>1.04511493078644</v>
      </c>
      <c r="C3" s="5" t="s">
        <v>133</v>
      </c>
    </row>
    <row r="4" spans="1:3" ht="15">
      <c r="A4" s="1" t="s">
        <v>21</v>
      </c>
      <c r="B4" s="46">
        <v>1.0154523000722382</v>
      </c>
      <c r="C4" s="5" t="s">
        <v>133</v>
      </c>
    </row>
    <row r="5" spans="1:3" ht="15">
      <c r="A5" s="1" t="s">
        <v>30</v>
      </c>
      <c r="B5" s="46">
        <v>1.231095919899875</v>
      </c>
      <c r="C5" s="5" t="s">
        <v>133</v>
      </c>
    </row>
    <row r="6" spans="1:3" ht="15">
      <c r="A6" s="1" t="s">
        <v>41</v>
      </c>
      <c r="B6" s="46">
        <v>1.231095919899875</v>
      </c>
      <c r="C6" s="5" t="s">
        <v>133</v>
      </c>
    </row>
    <row r="7" spans="1:3" ht="15">
      <c r="A7" s="1" t="s">
        <v>124</v>
      </c>
      <c r="B7" s="48">
        <v>0.46193804747264433</v>
      </c>
      <c r="C7" s="5" t="s">
        <v>133</v>
      </c>
    </row>
    <row r="8" spans="1:4" ht="15">
      <c r="A8" s="1" t="s">
        <v>125</v>
      </c>
      <c r="B8" s="46">
        <v>1.231095919899875</v>
      </c>
      <c r="C8" s="5" t="s">
        <v>133</v>
      </c>
      <c r="D8" s="1" t="s">
        <v>139</v>
      </c>
    </row>
    <row r="9" spans="1:4" ht="15">
      <c r="A9" s="1" t="s">
        <v>126</v>
      </c>
      <c r="B9" s="46">
        <v>1.231095919899875</v>
      </c>
      <c r="C9" s="5" t="s">
        <v>133</v>
      </c>
      <c r="D9" s="1" t="s">
        <v>139</v>
      </c>
    </row>
    <row r="10" spans="1:4" ht="15">
      <c r="A10" s="1" t="s">
        <v>127</v>
      </c>
      <c r="B10" s="46">
        <v>1.231095919899875</v>
      </c>
      <c r="C10" s="5" t="s">
        <v>133</v>
      </c>
      <c r="D10" s="1" t="s">
        <v>139</v>
      </c>
    </row>
    <row r="11" spans="1:4" ht="15">
      <c r="A11" s="1" t="s">
        <v>128</v>
      </c>
      <c r="B11" s="46">
        <v>1.231095919899875</v>
      </c>
      <c r="C11" s="5" t="s">
        <v>133</v>
      </c>
      <c r="D11" s="1" t="s">
        <v>139</v>
      </c>
    </row>
    <row r="12" spans="1:3" ht="15">
      <c r="A12" s="1" t="s">
        <v>22</v>
      </c>
      <c r="B12" s="49">
        <v>0.7915231491876233</v>
      </c>
      <c r="C12" s="5" t="s">
        <v>133</v>
      </c>
    </row>
    <row r="13" spans="1:3" ht="15">
      <c r="A13" s="1" t="s">
        <v>27</v>
      </c>
      <c r="B13" s="49">
        <v>0.8091946806108554</v>
      </c>
      <c r="C13" s="5" t="s">
        <v>133</v>
      </c>
    </row>
    <row r="14" spans="1:3" ht="15">
      <c r="A14" s="1" t="s">
        <v>28</v>
      </c>
      <c r="B14" s="49">
        <v>0.8116070574579403</v>
      </c>
      <c r="C14" s="5" t="s">
        <v>133</v>
      </c>
    </row>
    <row r="15" spans="1:3" ht="15">
      <c r="A15" s="1" t="s">
        <v>25</v>
      </c>
      <c r="B15" s="49">
        <v>0.7788100729696589</v>
      </c>
      <c r="C15" s="5" t="s">
        <v>133</v>
      </c>
    </row>
    <row r="16" spans="1:3" ht="15">
      <c r="A16" s="1" t="s">
        <v>26</v>
      </c>
      <c r="B16" s="49">
        <v>0.7902157128678501</v>
      </c>
      <c r="C16" s="5" t="s">
        <v>133</v>
      </c>
    </row>
    <row r="17" spans="1:3" ht="15">
      <c r="A17" s="1" t="s">
        <v>23</v>
      </c>
      <c r="B17" s="49">
        <v>0.7614715449697556</v>
      </c>
      <c r="C17" s="5" t="s">
        <v>133</v>
      </c>
    </row>
    <row r="18" spans="1:3" ht="15">
      <c r="A18" s="1" t="s">
        <v>24</v>
      </c>
      <c r="B18" s="49">
        <v>0.7601927917189462</v>
      </c>
      <c r="C18" s="5" t="s">
        <v>133</v>
      </c>
    </row>
    <row r="19" spans="1:3" ht="15">
      <c r="A19" s="1" t="s">
        <v>29</v>
      </c>
      <c r="B19" s="49">
        <v>0.7469509024699241</v>
      </c>
      <c r="C19" s="5" t="s">
        <v>133</v>
      </c>
    </row>
    <row r="20" spans="1:3" ht="15">
      <c r="A20" s="1" t="s">
        <v>53</v>
      </c>
      <c r="B20" s="49">
        <v>0.5192666129032258</v>
      </c>
      <c r="C20" s="5" t="s">
        <v>133</v>
      </c>
    </row>
    <row r="21" spans="1:3" ht="15">
      <c r="A21" s="1" t="s">
        <v>62</v>
      </c>
      <c r="B21" s="49">
        <v>0.88</v>
      </c>
      <c r="C21" s="5" t="s">
        <v>133</v>
      </c>
    </row>
    <row r="22" spans="1:3" ht="15">
      <c r="A22" s="2" t="s">
        <v>63</v>
      </c>
      <c r="B22" s="49">
        <v>1.0612350952492946</v>
      </c>
      <c r="C22" s="4" t="s">
        <v>133</v>
      </c>
    </row>
    <row r="23" spans="1:3" ht="15">
      <c r="A23" s="4" t="s">
        <v>64</v>
      </c>
      <c r="B23" s="49">
        <v>0.6882648371147433</v>
      </c>
      <c r="C23" s="5" t="s">
        <v>133</v>
      </c>
    </row>
    <row r="24" spans="1:3" ht="15">
      <c r="A24" s="5" t="s">
        <v>129</v>
      </c>
      <c r="B24" s="49">
        <v>0.585076657422229</v>
      </c>
      <c r="C24" s="5" t="s">
        <v>133</v>
      </c>
    </row>
    <row r="25" spans="1:3" ht="15">
      <c r="A25" s="1" t="s">
        <v>16</v>
      </c>
      <c r="B25" s="49">
        <v>0.5965231717254023</v>
      </c>
      <c r="C25" s="5" t="s">
        <v>133</v>
      </c>
    </row>
    <row r="26" spans="1:4" ht="15">
      <c r="A26" s="1" t="s">
        <v>65</v>
      </c>
      <c r="B26" s="49">
        <v>1.075</v>
      </c>
      <c r="C26" s="5" t="s">
        <v>133</v>
      </c>
      <c r="D26" s="1" t="s">
        <v>137</v>
      </c>
    </row>
    <row r="27" spans="1:4" ht="15">
      <c r="A27" s="1" t="s">
        <v>66</v>
      </c>
      <c r="B27" s="49">
        <v>0.879</v>
      </c>
      <c r="C27" s="5" t="s">
        <v>133</v>
      </c>
      <c r="D27" s="1" t="s">
        <v>137</v>
      </c>
    </row>
    <row r="28" spans="1:3" ht="15">
      <c r="A28" s="1" t="s">
        <v>67</v>
      </c>
      <c r="B28" s="49">
        <v>0.9134680134680134</v>
      </c>
      <c r="C28" s="5" t="s">
        <v>133</v>
      </c>
    </row>
    <row r="29" spans="1:4" ht="15">
      <c r="A29" s="1" t="s">
        <v>37</v>
      </c>
      <c r="B29" s="49">
        <v>0.3442197056648852</v>
      </c>
      <c r="C29" s="5" t="s">
        <v>133</v>
      </c>
      <c r="D29" s="1" t="s">
        <v>283</v>
      </c>
    </row>
    <row r="30" spans="1:4" ht="15">
      <c r="A30" s="1" t="s">
        <v>38</v>
      </c>
      <c r="B30" s="49">
        <v>1.0097081073975107</v>
      </c>
      <c r="C30" s="5" t="s">
        <v>133</v>
      </c>
      <c r="D30" s="1" t="s">
        <v>284</v>
      </c>
    </row>
    <row r="31" spans="1:3" ht="15">
      <c r="A31" s="1" t="s">
        <v>68</v>
      </c>
      <c r="C31" s="6" t="s">
        <v>134</v>
      </c>
    </row>
    <row r="32" spans="1:3" ht="15">
      <c r="A32" s="1" t="s">
        <v>69</v>
      </c>
      <c r="C32" s="6" t="s">
        <v>134</v>
      </c>
    </row>
    <row r="33" spans="1:3" ht="15">
      <c r="A33" s="1" t="s">
        <v>70</v>
      </c>
      <c r="B33" s="5">
        <v>0.12</v>
      </c>
      <c r="C33" s="5" t="s">
        <v>135</v>
      </c>
    </row>
    <row r="34" spans="1:3" ht="15">
      <c r="A34" s="3" t="s">
        <v>42</v>
      </c>
      <c r="C34" s="6" t="s">
        <v>134</v>
      </c>
    </row>
    <row r="35" spans="1:3" ht="15">
      <c r="A35" s="1" t="s">
        <v>86</v>
      </c>
      <c r="C35" s="5" t="s">
        <v>134</v>
      </c>
    </row>
    <row r="36" spans="1:4" ht="15">
      <c r="A36" s="12" t="s">
        <v>84</v>
      </c>
      <c r="B36" s="13"/>
      <c r="C36" s="14" t="s">
        <v>134</v>
      </c>
      <c r="D36" s="13"/>
    </row>
    <row r="38" ht="15">
      <c r="A38" s="5" t="s">
        <v>136</v>
      </c>
    </row>
    <row r="39" ht="16.5">
      <c r="A39" s="5" t="s">
        <v>264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375" style="5" customWidth="1"/>
    <col min="13" max="15" width="10.125" style="5" bestFit="1" customWidth="1"/>
    <col min="16" max="16" width="9.50390625" style="5" customWidth="1"/>
    <col min="17" max="18" width="10.125" style="5" bestFit="1" customWidth="1"/>
    <col min="19" max="24" width="9.125" style="5" bestFit="1" customWidth="1"/>
    <col min="25" max="25" width="10.125" style="5" bestFit="1" customWidth="1"/>
    <col min="26" max="28" width="9.125" style="5" bestFit="1" customWidth="1"/>
    <col min="29" max="33" width="9.00390625" style="5" customWidth="1"/>
    <col min="34" max="34" width="10.125" style="5" bestFit="1" customWidth="1"/>
    <col min="35" max="16384" width="9.00390625" style="5" customWidth="1"/>
  </cols>
  <sheetData>
    <row r="1" spans="1:37" ht="16.5">
      <c r="A1" s="17" t="s">
        <v>187</v>
      </c>
      <c r="B1" s="1" t="s">
        <v>4</v>
      </c>
      <c r="C1" s="22" t="s">
        <v>88</v>
      </c>
      <c r="D1" s="1" t="s">
        <v>99</v>
      </c>
      <c r="E1" s="1" t="s">
        <v>21</v>
      </c>
      <c r="F1" s="1" t="s">
        <v>30</v>
      </c>
      <c r="G1" s="1" t="s">
        <v>41</v>
      </c>
      <c r="H1" s="1" t="s">
        <v>114</v>
      </c>
      <c r="I1" s="1" t="s">
        <v>115</v>
      </c>
      <c r="J1" s="1" t="s">
        <v>116</v>
      </c>
      <c r="K1" s="1" t="s">
        <v>117</v>
      </c>
      <c r="L1" s="1" t="s">
        <v>118</v>
      </c>
      <c r="M1" s="1" t="s">
        <v>22</v>
      </c>
      <c r="N1" s="1" t="s">
        <v>27</v>
      </c>
      <c r="O1" s="1" t="s">
        <v>100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101</v>
      </c>
      <c r="V1" s="2" t="s">
        <v>102</v>
      </c>
      <c r="W1" s="2" t="s">
        <v>103</v>
      </c>
      <c r="X1" s="4" t="s">
        <v>104</v>
      </c>
      <c r="Y1" s="5" t="s">
        <v>119</v>
      </c>
      <c r="Z1" s="1" t="s">
        <v>16</v>
      </c>
      <c r="AA1" s="1" t="s">
        <v>105</v>
      </c>
      <c r="AB1" s="1" t="s">
        <v>106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107</v>
      </c>
      <c r="AI1" s="3" t="s">
        <v>42</v>
      </c>
      <c r="AJ1" s="1" t="s">
        <v>46</v>
      </c>
      <c r="AK1" s="1" t="s">
        <v>85</v>
      </c>
    </row>
    <row r="2" spans="1:37" ht="16.5">
      <c r="A2" s="1" t="s">
        <v>3</v>
      </c>
      <c r="B2" s="1" t="s">
        <v>5</v>
      </c>
      <c r="C2" s="22" t="s">
        <v>188</v>
      </c>
      <c r="D2" s="5" t="s">
        <v>141</v>
      </c>
      <c r="E2" s="5" t="s">
        <v>141</v>
      </c>
      <c r="F2" s="5" t="s">
        <v>141</v>
      </c>
      <c r="G2" s="5" t="s">
        <v>141</v>
      </c>
      <c r="H2" s="5" t="s">
        <v>141</v>
      </c>
      <c r="I2" s="5" t="s">
        <v>141</v>
      </c>
      <c r="J2" s="5" t="s">
        <v>141</v>
      </c>
      <c r="K2" s="5" t="s">
        <v>141</v>
      </c>
      <c r="L2" s="5" t="s">
        <v>141</v>
      </c>
      <c r="M2" s="5" t="s">
        <v>141</v>
      </c>
      <c r="N2" s="5" t="s">
        <v>141</v>
      </c>
      <c r="O2" s="5" t="s">
        <v>141</v>
      </c>
      <c r="P2" s="5" t="s">
        <v>141</v>
      </c>
      <c r="Q2" s="5" t="s">
        <v>141</v>
      </c>
      <c r="R2" s="5" t="s">
        <v>141</v>
      </c>
      <c r="S2" s="5" t="s">
        <v>141</v>
      </c>
      <c r="T2" s="5" t="s">
        <v>141</v>
      </c>
      <c r="U2" s="5" t="s">
        <v>141</v>
      </c>
      <c r="V2" s="5" t="s">
        <v>141</v>
      </c>
      <c r="W2" s="5" t="s">
        <v>141</v>
      </c>
      <c r="X2" s="5" t="s">
        <v>141</v>
      </c>
      <c r="Y2" s="5" t="s">
        <v>141</v>
      </c>
      <c r="Z2" s="5" t="s">
        <v>141</v>
      </c>
      <c r="AA2" s="5" t="s">
        <v>141</v>
      </c>
      <c r="AB2" s="5" t="s">
        <v>141</v>
      </c>
      <c r="AC2" s="5" t="s">
        <v>141</v>
      </c>
      <c r="AD2" s="5" t="s">
        <v>141</v>
      </c>
      <c r="AE2" s="5" t="s">
        <v>141</v>
      </c>
      <c r="AF2" s="5" t="s">
        <v>192</v>
      </c>
      <c r="AG2" s="5" t="s">
        <v>191</v>
      </c>
      <c r="AH2" s="5" t="s">
        <v>193</v>
      </c>
      <c r="AI2" s="5" t="s">
        <v>141</v>
      </c>
      <c r="AJ2" s="5" t="s">
        <v>191</v>
      </c>
      <c r="AK2" s="5" t="s">
        <v>193</v>
      </c>
    </row>
    <row r="3" spans="1:37" ht="15">
      <c r="A3" s="7">
        <v>1</v>
      </c>
      <c r="B3" s="7">
        <v>1</v>
      </c>
      <c r="C3" s="8" t="s">
        <v>229</v>
      </c>
      <c r="D3" s="20">
        <v>0</v>
      </c>
      <c r="E3" s="20">
        <v>0</v>
      </c>
      <c r="F3" s="39">
        <v>6.212999990000001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39">
        <v>34.3881443685056</v>
      </c>
      <c r="O3" s="39">
        <v>45.141849092898</v>
      </c>
      <c r="P3" s="39">
        <v>2.8551466920072475</v>
      </c>
      <c r="Q3" s="39">
        <v>40.22092001223855</v>
      </c>
      <c r="R3" s="39">
        <v>20.753714887537857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39">
        <v>2.6759812600000004</v>
      </c>
      <c r="Y3" s="20">
        <v>0</v>
      </c>
      <c r="Z3" s="39">
        <v>1.9369354799999998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</row>
    <row r="4" spans="1:37" ht="15">
      <c r="A4" s="5">
        <v>2</v>
      </c>
      <c r="B4" s="5">
        <v>2</v>
      </c>
      <c r="C4" s="1" t="s">
        <v>230</v>
      </c>
      <c r="D4" s="19">
        <v>0</v>
      </c>
      <c r="E4" s="37">
        <v>5.731956800000001</v>
      </c>
      <c r="F4" s="37">
        <v>4.49021804</v>
      </c>
      <c r="G4" s="19">
        <v>0</v>
      </c>
      <c r="H4" s="19">
        <v>0</v>
      </c>
      <c r="I4" s="37">
        <v>0.8915482900000001</v>
      </c>
      <c r="J4" s="19">
        <v>0</v>
      </c>
      <c r="K4" s="37">
        <v>1.51560241</v>
      </c>
      <c r="L4" s="19">
        <v>0</v>
      </c>
      <c r="M4" s="19">
        <v>0</v>
      </c>
      <c r="N4" s="37">
        <v>6.8856563799999995</v>
      </c>
      <c r="O4" s="37">
        <v>17.396098389646742</v>
      </c>
      <c r="P4" s="37">
        <v>1.6052890899999999</v>
      </c>
      <c r="Q4" s="37">
        <v>43.39699999999999</v>
      </c>
      <c r="R4" s="37">
        <v>20.753714887537857</v>
      </c>
      <c r="S4" s="19">
        <v>0</v>
      </c>
      <c r="T4" s="19">
        <v>0</v>
      </c>
      <c r="U4" s="19">
        <v>0</v>
      </c>
      <c r="V4" s="19">
        <v>0</v>
      </c>
      <c r="W4" s="37">
        <v>5.56048118</v>
      </c>
      <c r="X4" s="37">
        <v>1.3336666</v>
      </c>
      <c r="Y4" s="37">
        <v>0.76056055</v>
      </c>
      <c r="Z4" s="37">
        <v>1.9369354800000003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224</v>
      </c>
      <c r="D5" s="19">
        <v>0</v>
      </c>
      <c r="E5" s="37">
        <v>4.9661904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3.96797024</v>
      </c>
      <c r="O5" s="37">
        <v>4.103756328450752</v>
      </c>
      <c r="P5" s="37">
        <v>0.4216867899999999</v>
      </c>
      <c r="Q5" s="37">
        <v>21.659738625411364</v>
      </c>
      <c r="R5" s="37">
        <v>20.753714887537853</v>
      </c>
      <c r="S5" s="19">
        <v>0</v>
      </c>
      <c r="T5" s="19">
        <v>0</v>
      </c>
      <c r="U5" s="37">
        <v>1.7623158689828902</v>
      </c>
      <c r="V5" s="37">
        <v>3.5893188300000003</v>
      </c>
      <c r="W5" s="37">
        <v>8.3338987</v>
      </c>
      <c r="X5" s="37">
        <v>3.1595059999999995</v>
      </c>
      <c r="Y5" s="19">
        <v>0</v>
      </c>
      <c r="Z5" s="37">
        <v>1.8238559199999995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231</v>
      </c>
      <c r="D6" s="19">
        <v>0</v>
      </c>
      <c r="E6" s="37">
        <v>5.047736669999999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10.94002089</v>
      </c>
      <c r="O6" s="37">
        <v>4.713376276516623</v>
      </c>
      <c r="P6" s="37">
        <v>2.5754423099999997</v>
      </c>
      <c r="Q6" s="37">
        <v>21.659738625411368</v>
      </c>
      <c r="R6" s="37">
        <v>20.753714887537857</v>
      </c>
      <c r="S6" s="19">
        <v>0</v>
      </c>
      <c r="T6" s="19">
        <v>0</v>
      </c>
      <c r="U6" s="37">
        <v>1.7623158689828904</v>
      </c>
      <c r="V6" s="37">
        <v>3.78293453</v>
      </c>
      <c r="W6" s="37">
        <v>5.643528650000001</v>
      </c>
      <c r="X6" s="37">
        <v>2.8264839999999998</v>
      </c>
      <c r="Y6" s="19">
        <v>0</v>
      </c>
      <c r="Z6" s="37">
        <v>1.48898386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232</v>
      </c>
      <c r="D7" s="19">
        <v>0</v>
      </c>
      <c r="E7" s="37">
        <v>4.967358822518034</v>
      </c>
      <c r="F7" s="37">
        <v>1.5047122659613856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7.753662308789979</v>
      </c>
      <c r="O7" s="37">
        <v>3.928407929656089</v>
      </c>
      <c r="P7" s="37">
        <v>2.401959812688253</v>
      </c>
      <c r="Q7" s="37">
        <v>21.659738625411364</v>
      </c>
      <c r="R7" s="37">
        <v>20.753714887537857</v>
      </c>
      <c r="S7" s="19">
        <v>0</v>
      </c>
      <c r="T7" s="19">
        <v>0</v>
      </c>
      <c r="U7" s="37">
        <v>1.7623158689828904</v>
      </c>
      <c r="V7" s="37">
        <v>2.246283628049648</v>
      </c>
      <c r="W7" s="37">
        <v>7.135410995738372</v>
      </c>
      <c r="X7" s="37">
        <v>2.6873857639102234</v>
      </c>
      <c r="Y7" s="37">
        <v>0.7954943010634574</v>
      </c>
      <c r="Z7" s="37">
        <v>2.352528233547425</v>
      </c>
      <c r="AA7" s="37">
        <v>1.7977529073327096</v>
      </c>
      <c r="AB7" s="37">
        <v>2.5781664979004932</v>
      </c>
      <c r="AC7" s="37">
        <v>7.211756809999999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233</v>
      </c>
      <c r="D8" s="19">
        <v>0</v>
      </c>
      <c r="E8" s="37">
        <v>4.817022182137379</v>
      </c>
      <c r="F8" s="37">
        <v>2.224989949357662</v>
      </c>
      <c r="G8" s="19">
        <v>0</v>
      </c>
      <c r="H8" s="37">
        <v>2.3454209927737897</v>
      </c>
      <c r="I8" s="37">
        <v>0.89154829</v>
      </c>
      <c r="J8" s="19">
        <v>0</v>
      </c>
      <c r="K8" s="37">
        <v>1.51560241</v>
      </c>
      <c r="L8" s="19">
        <v>0</v>
      </c>
      <c r="M8" s="37">
        <v>1.58245801</v>
      </c>
      <c r="N8" s="37">
        <v>4.198337325395259</v>
      </c>
      <c r="O8" s="37">
        <v>6.229037019764954</v>
      </c>
      <c r="P8" s="37">
        <v>1.8509587112232002</v>
      </c>
      <c r="Q8" s="37">
        <v>21.659738625411368</v>
      </c>
      <c r="R8" s="37">
        <v>20.753714887537846</v>
      </c>
      <c r="S8" s="19">
        <v>0</v>
      </c>
      <c r="T8" s="37">
        <v>1.20745232</v>
      </c>
      <c r="U8" s="37">
        <v>1.6252631737617675</v>
      </c>
      <c r="V8" s="37">
        <v>4.028498582584897</v>
      </c>
      <c r="W8" s="37">
        <v>5.217591652962147</v>
      </c>
      <c r="X8" s="37">
        <v>2.21641205761574</v>
      </c>
      <c r="Y8" s="37">
        <v>1.5222151382926161</v>
      </c>
      <c r="Z8" s="37">
        <v>2.16751055458869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37">
        <v>2.6186423301696777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234</v>
      </c>
      <c r="D9" s="19">
        <v>0</v>
      </c>
      <c r="E9" s="37">
        <v>9.256601121809789</v>
      </c>
      <c r="F9" s="37">
        <v>0.688</v>
      </c>
      <c r="G9" s="19">
        <v>0</v>
      </c>
      <c r="H9" s="37">
        <v>4.47430418</v>
      </c>
      <c r="I9" s="37">
        <v>3.275</v>
      </c>
      <c r="J9" s="19">
        <v>0</v>
      </c>
      <c r="K9" s="37">
        <v>6.912</v>
      </c>
      <c r="L9" s="19">
        <v>0</v>
      </c>
      <c r="M9" s="19">
        <v>0</v>
      </c>
      <c r="N9" s="37">
        <v>2.185564528896976</v>
      </c>
      <c r="O9" s="37">
        <v>2.4317087396150723</v>
      </c>
      <c r="P9" s="37">
        <v>4.324428619971255</v>
      </c>
      <c r="Q9" s="37">
        <v>1.9421540346765243</v>
      </c>
      <c r="R9" s="37">
        <v>20.75371488753785</v>
      </c>
      <c r="S9" s="19">
        <v>0</v>
      </c>
      <c r="T9" s="37">
        <v>2.94999102</v>
      </c>
      <c r="U9" s="37">
        <v>1.7209412821175234</v>
      </c>
      <c r="V9" s="37">
        <v>3.331675522345146</v>
      </c>
      <c r="W9" s="37">
        <v>3.5440476111414987</v>
      </c>
      <c r="X9" s="37">
        <v>1.955742803733006</v>
      </c>
      <c r="Y9" s="37">
        <v>0.61799999</v>
      </c>
      <c r="Z9" s="37">
        <v>3.615443948256881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235</v>
      </c>
      <c r="D10" s="19">
        <v>0</v>
      </c>
      <c r="E10" s="37">
        <v>15.636832035962572</v>
      </c>
      <c r="F10" s="37">
        <v>7.338172425500206</v>
      </c>
      <c r="G10" s="19">
        <v>0</v>
      </c>
      <c r="H10" s="37">
        <v>4.900073593046242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8.412648093019174</v>
      </c>
      <c r="O10" s="37">
        <v>15.97740551137628</v>
      </c>
      <c r="P10" s="37">
        <v>3.4874592797595008</v>
      </c>
      <c r="Q10" s="37">
        <v>21.659738625411364</v>
      </c>
      <c r="R10" s="37">
        <v>20.75371488753785</v>
      </c>
      <c r="S10" s="19">
        <v>0</v>
      </c>
      <c r="T10" s="19">
        <v>0</v>
      </c>
      <c r="U10" s="37">
        <v>1.7673870266941305</v>
      </c>
      <c r="V10" s="37">
        <v>6.499139364688719</v>
      </c>
      <c r="W10" s="37">
        <v>14.342547431417417</v>
      </c>
      <c r="X10" s="37">
        <v>5.906929026682917</v>
      </c>
      <c r="Y10" s="37">
        <v>6.371092898830034</v>
      </c>
      <c r="Z10" s="37">
        <v>7.258810862691613</v>
      </c>
      <c r="AA10" s="19">
        <v>0</v>
      </c>
      <c r="AB10" s="19">
        <v>0</v>
      </c>
      <c r="AC10" s="37">
        <v>14.806021210000003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236</v>
      </c>
      <c r="D11" s="37">
        <v>1.0829979514049066</v>
      </c>
      <c r="E11" s="37">
        <v>1.0715483506722885</v>
      </c>
      <c r="F11" s="37">
        <v>6.93886636348802</v>
      </c>
      <c r="G11" s="40">
        <v>0</v>
      </c>
      <c r="H11" s="37">
        <v>3.425478002584966</v>
      </c>
      <c r="I11" s="37">
        <v>0.383254926378176</v>
      </c>
      <c r="J11" s="19">
        <v>0</v>
      </c>
      <c r="K11" s="37">
        <v>0.9601981474455284</v>
      </c>
      <c r="L11" s="19">
        <v>0</v>
      </c>
      <c r="M11" s="19">
        <v>0</v>
      </c>
      <c r="N11" s="37">
        <v>5.186742865840129</v>
      </c>
      <c r="O11" s="37">
        <v>4.985952778781876</v>
      </c>
      <c r="P11" s="37">
        <v>3.4205002491068712</v>
      </c>
      <c r="Q11" s="37">
        <v>21.659738625411368</v>
      </c>
      <c r="R11" s="37">
        <v>20.75371488753785</v>
      </c>
      <c r="S11" s="19">
        <v>0</v>
      </c>
      <c r="T11" s="19">
        <v>0</v>
      </c>
      <c r="U11" s="37">
        <v>1.7623158689828904</v>
      </c>
      <c r="V11" s="37">
        <v>25.763832613317923</v>
      </c>
      <c r="W11" s="37">
        <v>8.43494814714618</v>
      </c>
      <c r="X11" s="37">
        <v>1.9122261074481135</v>
      </c>
      <c r="Y11" s="37">
        <v>1.6160803546197549</v>
      </c>
      <c r="Z11" s="37">
        <v>2.516551037570504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37">
        <v>3.610366237934963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237</v>
      </c>
      <c r="D12" s="19">
        <v>0</v>
      </c>
      <c r="E12" s="37">
        <v>1.330774729908723</v>
      </c>
      <c r="F12" s="37">
        <v>1.1436846326192194</v>
      </c>
      <c r="G12" s="19">
        <v>0</v>
      </c>
      <c r="H12" s="37">
        <v>3.36999984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10.611856544317817</v>
      </c>
      <c r="O12" s="37">
        <v>24.83156581817943</v>
      </c>
      <c r="P12" s="37">
        <v>2.599217247192716</v>
      </c>
      <c r="Q12" s="37">
        <v>21.659738625411364</v>
      </c>
      <c r="R12" s="37">
        <v>20.753714887537857</v>
      </c>
      <c r="S12" s="19">
        <v>0</v>
      </c>
      <c r="T12" s="19">
        <v>0</v>
      </c>
      <c r="U12" s="37">
        <v>1.7623158689828906</v>
      </c>
      <c r="V12" s="37">
        <v>3.334786859185294</v>
      </c>
      <c r="W12" s="37">
        <v>0.44572985195270665</v>
      </c>
      <c r="X12" s="37">
        <v>2.4684647874515147</v>
      </c>
      <c r="Y12" s="37">
        <v>1.3061854848038088</v>
      </c>
      <c r="Z12" s="37">
        <v>1.547117540191189</v>
      </c>
      <c r="AA12" s="19">
        <v>0</v>
      </c>
      <c r="AB12" s="19">
        <v>0</v>
      </c>
      <c r="AC12" s="37">
        <v>0.1191981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</row>
    <row r="13" spans="1:37" ht="15">
      <c r="A13" s="5">
        <v>11</v>
      </c>
      <c r="B13" s="5">
        <v>11</v>
      </c>
      <c r="C13" s="1" t="s">
        <v>238</v>
      </c>
      <c r="D13" s="19">
        <v>0</v>
      </c>
      <c r="E13" s="37">
        <v>5.236104717032759</v>
      </c>
      <c r="F13" s="37">
        <v>3.02583586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5.7675973</v>
      </c>
      <c r="O13" s="37">
        <v>15.535705065796854</v>
      </c>
      <c r="P13" s="37">
        <v>2.89537588</v>
      </c>
      <c r="Q13" s="37">
        <v>21.659738625411364</v>
      </c>
      <c r="R13" s="37">
        <v>20.753714887537853</v>
      </c>
      <c r="S13" s="19">
        <v>0</v>
      </c>
      <c r="T13" s="19">
        <v>0</v>
      </c>
      <c r="U13" s="37">
        <v>1.7623158689828904</v>
      </c>
      <c r="V13" s="37">
        <v>3.46752782</v>
      </c>
      <c r="W13" s="37">
        <v>0.38</v>
      </c>
      <c r="X13" s="37">
        <v>3.1782422399999994</v>
      </c>
      <c r="Y13" s="37">
        <v>2.17672695</v>
      </c>
      <c r="Z13" s="37">
        <v>2.0284431900000004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239</v>
      </c>
      <c r="D14" s="19">
        <v>0</v>
      </c>
      <c r="E14" s="19">
        <v>0</v>
      </c>
      <c r="F14" s="37">
        <v>2.0373834000000004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10.85216874</v>
      </c>
      <c r="O14" s="37">
        <v>2.6388660994966107</v>
      </c>
      <c r="P14" s="37">
        <v>2.3396558400000003</v>
      </c>
      <c r="Q14" s="37">
        <v>21.65973862541137</v>
      </c>
      <c r="R14" s="37">
        <v>20.753714887537864</v>
      </c>
      <c r="S14" s="19">
        <v>0</v>
      </c>
      <c r="T14" s="19">
        <v>0</v>
      </c>
      <c r="U14" s="37">
        <v>1.7623158689828908</v>
      </c>
      <c r="V14" s="37">
        <v>4.011544899999999</v>
      </c>
      <c r="W14" s="37">
        <v>8.279297920000001</v>
      </c>
      <c r="X14" s="37">
        <v>2.998859729999999</v>
      </c>
      <c r="Y14" s="37">
        <v>1.59099997</v>
      </c>
      <c r="Z14" s="37">
        <v>2.0892628000000006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240</v>
      </c>
      <c r="D15" s="19">
        <v>0</v>
      </c>
      <c r="E15" s="19">
        <v>0</v>
      </c>
      <c r="F15" s="37">
        <v>8.13794188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7.32578473</v>
      </c>
      <c r="O15" s="37">
        <v>3.1459667130541273</v>
      </c>
      <c r="P15" s="37">
        <v>2.28300797</v>
      </c>
      <c r="Q15" s="37">
        <v>21.659738625411375</v>
      </c>
      <c r="R15" s="37">
        <v>20.75371488753785</v>
      </c>
      <c r="S15" s="19">
        <v>0</v>
      </c>
      <c r="T15" s="19">
        <v>0</v>
      </c>
      <c r="U15" s="37">
        <v>1.7623158689828904</v>
      </c>
      <c r="V15" s="37">
        <v>2.9213953199999994</v>
      </c>
      <c r="W15" s="37">
        <v>4.282999960000001</v>
      </c>
      <c r="X15" s="37">
        <v>2.97829542</v>
      </c>
      <c r="Y15" s="37">
        <v>2.49565626</v>
      </c>
      <c r="Z15" s="37">
        <v>1.7737885199999996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241</v>
      </c>
      <c r="D16" s="19">
        <v>0</v>
      </c>
      <c r="E16" s="19">
        <v>0</v>
      </c>
      <c r="F16" s="37">
        <v>1.3626679199999996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6.160363519999999</v>
      </c>
      <c r="O16" s="37">
        <v>3.600383139508747</v>
      </c>
      <c r="P16" s="37">
        <v>3.2350890999999997</v>
      </c>
      <c r="Q16" s="37">
        <v>21.659738625411368</v>
      </c>
      <c r="R16" s="37">
        <v>20.75371488753786</v>
      </c>
      <c r="S16" s="37">
        <v>11.139</v>
      </c>
      <c r="T16" s="19">
        <v>0</v>
      </c>
      <c r="U16" s="37">
        <v>1.7623158689828906</v>
      </c>
      <c r="V16" s="37">
        <v>3.34217474</v>
      </c>
      <c r="W16" s="37">
        <v>5.51899983</v>
      </c>
      <c r="X16" s="37">
        <v>3.4065289600000006</v>
      </c>
      <c r="Y16" s="37">
        <v>2.6999836499999996</v>
      </c>
      <c r="Z16" s="37">
        <v>1.7526462400000005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37">
        <v>3.178766965866089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225</v>
      </c>
      <c r="D17" s="19">
        <v>0</v>
      </c>
      <c r="E17" s="19">
        <v>0</v>
      </c>
      <c r="F17" s="37">
        <v>8.13794188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4.31376778</v>
      </c>
      <c r="O17" s="37">
        <v>4.363615968160002</v>
      </c>
      <c r="P17" s="37">
        <v>2.4440707199999996</v>
      </c>
      <c r="Q17" s="37">
        <v>21.659738625411368</v>
      </c>
      <c r="R17" s="37">
        <v>20.75371488753785</v>
      </c>
      <c r="S17" s="19">
        <v>0</v>
      </c>
      <c r="T17" s="19">
        <v>0</v>
      </c>
      <c r="U17" s="37">
        <v>1.7623158689828904</v>
      </c>
      <c r="V17" s="37">
        <v>4.85199992</v>
      </c>
      <c r="W17" s="37">
        <v>8.27929792</v>
      </c>
      <c r="X17" s="37">
        <v>3.1540953799999993</v>
      </c>
      <c r="Y17" s="19">
        <v>0</v>
      </c>
      <c r="Z17" s="37">
        <v>1.6132499800000002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15</v>
      </c>
      <c r="D18" s="19">
        <v>0</v>
      </c>
      <c r="E18" s="37">
        <v>6.108299679034622</v>
      </c>
      <c r="F18" s="37">
        <v>8.13794188</v>
      </c>
      <c r="G18" s="19">
        <v>0</v>
      </c>
      <c r="H18" s="37">
        <v>1.7796294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6.988232769853294</v>
      </c>
      <c r="O18" s="37">
        <v>9.493283855582655</v>
      </c>
      <c r="P18" s="37">
        <v>2.0586768807421842</v>
      </c>
      <c r="Q18" s="37">
        <v>21.65973862541138</v>
      </c>
      <c r="R18" s="37">
        <v>20.753714887537853</v>
      </c>
      <c r="S18" s="19">
        <v>0</v>
      </c>
      <c r="T18" s="19">
        <v>0</v>
      </c>
      <c r="U18" s="37">
        <v>1.7623158689828906</v>
      </c>
      <c r="V18" s="37">
        <v>3.769530324979218</v>
      </c>
      <c r="W18" s="37">
        <v>4.261388763392646</v>
      </c>
      <c r="X18" s="37">
        <v>3.0253630117289827</v>
      </c>
      <c r="Y18" s="19">
        <v>0</v>
      </c>
      <c r="Z18" s="37">
        <v>1.9486311777589618</v>
      </c>
      <c r="AA18" s="19">
        <v>0</v>
      </c>
      <c r="AB18" s="19">
        <v>0</v>
      </c>
      <c r="AC18" s="37">
        <v>7.87616147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242</v>
      </c>
      <c r="D19" s="19">
        <v>0</v>
      </c>
      <c r="E19" s="37">
        <v>2.36400003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1.60023163</v>
      </c>
      <c r="O19" s="37">
        <v>3.3221527500000003</v>
      </c>
      <c r="P19" s="37">
        <v>2.21159962</v>
      </c>
      <c r="Q19" s="37">
        <v>43.397</v>
      </c>
      <c r="R19" s="37">
        <v>20.753714887537853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2.214</v>
      </c>
      <c r="Y19" s="19">
        <v>0</v>
      </c>
      <c r="Z19" s="37">
        <v>1.4470729099999993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243</v>
      </c>
      <c r="D20" s="37">
        <v>4.963050538708529</v>
      </c>
      <c r="E20" s="37">
        <v>2.8117400210811003</v>
      </c>
      <c r="F20" s="37">
        <v>8.13794188</v>
      </c>
      <c r="G20" s="19">
        <v>0</v>
      </c>
      <c r="H20" s="37">
        <v>2.61668489199337</v>
      </c>
      <c r="I20" s="37">
        <v>0.4650533394568086</v>
      </c>
      <c r="J20" s="19">
        <v>0</v>
      </c>
      <c r="K20" s="37">
        <v>1.6729796578359841</v>
      </c>
      <c r="L20" s="19">
        <v>0</v>
      </c>
      <c r="M20" s="37">
        <v>1.57714902</v>
      </c>
      <c r="N20" s="37">
        <v>20.231117853019573</v>
      </c>
      <c r="O20" s="37">
        <v>4.326587545495255</v>
      </c>
      <c r="P20" s="37">
        <v>1.9285057541554538</v>
      </c>
      <c r="Q20" s="37">
        <v>2.086608288030396</v>
      </c>
      <c r="R20" s="19">
        <v>0</v>
      </c>
      <c r="S20" s="19">
        <v>0</v>
      </c>
      <c r="T20" s="37">
        <v>0.75800001</v>
      </c>
      <c r="U20" s="19">
        <v>0</v>
      </c>
      <c r="V20" s="19">
        <v>0</v>
      </c>
      <c r="W20" s="19">
        <v>0</v>
      </c>
      <c r="X20" s="37">
        <v>1.7279883446251099</v>
      </c>
      <c r="Y20" s="37">
        <v>0.7907455769636026</v>
      </c>
      <c r="Z20" s="37">
        <v>1.277049166380299</v>
      </c>
      <c r="AA20" s="19">
        <v>0</v>
      </c>
      <c r="AB20" s="19">
        <v>0</v>
      </c>
      <c r="AC20" s="37">
        <v>6.453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244</v>
      </c>
      <c r="D21" s="19">
        <v>0</v>
      </c>
      <c r="E21" s="37">
        <v>2.8400555581752647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2.989262426533298</v>
      </c>
      <c r="O21" s="37">
        <v>5.300887457700885</v>
      </c>
      <c r="P21" s="37">
        <v>8.080754672779932</v>
      </c>
      <c r="Q21" s="37">
        <v>21.659738625411368</v>
      </c>
      <c r="R21" s="37">
        <v>20.753714887537853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7">
        <v>2.006</v>
      </c>
      <c r="Y21" s="19">
        <v>0</v>
      </c>
      <c r="Z21" s="37">
        <v>5.535173998779236</v>
      </c>
      <c r="AA21" s="19">
        <v>0</v>
      </c>
      <c r="AB21" s="19">
        <v>0</v>
      </c>
      <c r="AC21" s="19">
        <v>0</v>
      </c>
      <c r="AD21" s="37">
        <v>1.2221915890398816</v>
      </c>
      <c r="AE21" s="37">
        <v>0.7289882185314128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226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2.221</v>
      </c>
      <c r="O22" s="19">
        <v>0</v>
      </c>
      <c r="P22" s="37">
        <v>2.2179999999999995</v>
      </c>
      <c r="Q22" s="37">
        <v>21.65973862541137</v>
      </c>
      <c r="R22" s="37">
        <v>20.75371488753785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2.006</v>
      </c>
      <c r="Y22" s="19">
        <v>0</v>
      </c>
      <c r="Z22" s="37">
        <v>1.808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2.221</v>
      </c>
      <c r="O23" s="19">
        <v>0</v>
      </c>
      <c r="P23" s="37">
        <v>2.2179999999999995</v>
      </c>
      <c r="Q23" s="37">
        <v>21.659738625411364</v>
      </c>
      <c r="R23" s="37">
        <v>20.753714887537853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2.006</v>
      </c>
      <c r="Y23" s="19">
        <v>0</v>
      </c>
      <c r="Z23" s="37">
        <v>1.808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2.221</v>
      </c>
      <c r="O24" s="19">
        <v>0</v>
      </c>
      <c r="P24" s="37">
        <v>2.218</v>
      </c>
      <c r="Q24" s="37">
        <v>21.659738625411368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7">
        <v>2.0059999999999993</v>
      </c>
      <c r="Y24" s="19">
        <v>0</v>
      </c>
      <c r="Z24" s="37">
        <v>1.808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246</v>
      </c>
      <c r="D25" s="19">
        <v>0</v>
      </c>
      <c r="E25" s="37">
        <v>5.698709353139556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58.5948260324858</v>
      </c>
      <c r="O25" s="37">
        <v>78.29822414822873</v>
      </c>
      <c r="P25" s="37">
        <v>1.8105605537035372</v>
      </c>
      <c r="Q25" s="37">
        <v>19.77365399992693</v>
      </c>
      <c r="R25" s="37">
        <v>5.557302771407051</v>
      </c>
      <c r="S25" s="37">
        <v>11.138999999999998</v>
      </c>
      <c r="T25" s="19">
        <v>0</v>
      </c>
      <c r="U25" s="19">
        <v>0</v>
      </c>
      <c r="V25" s="19">
        <v>0</v>
      </c>
      <c r="W25" s="19">
        <v>0</v>
      </c>
      <c r="X25" s="37">
        <v>7.087617069664452</v>
      </c>
      <c r="Y25" s="19">
        <v>0</v>
      </c>
      <c r="Z25" s="37">
        <v>1.6785294420828334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8.864461</v>
      </c>
      <c r="O26" s="19">
        <v>0</v>
      </c>
      <c r="P26" s="37">
        <v>1.9787978999999998</v>
      </c>
      <c r="Q26" s="19">
        <v>0</v>
      </c>
      <c r="R26" s="37">
        <v>20.753714887537853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7">
        <v>1.8529999600000004</v>
      </c>
      <c r="Y26" s="19">
        <v>0</v>
      </c>
      <c r="Z26" s="37">
        <v>1.7442708199999997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228</v>
      </c>
      <c r="D27" s="19">
        <v>0</v>
      </c>
      <c r="E27" s="37">
        <v>2.88899994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2.2209999999999996</v>
      </c>
      <c r="O27" s="19">
        <v>0</v>
      </c>
      <c r="P27" s="37">
        <v>2.218</v>
      </c>
      <c r="Q27" s="37">
        <v>21.659738625411368</v>
      </c>
      <c r="R27" s="37">
        <v>20.753714887537857</v>
      </c>
      <c r="S27" s="37">
        <v>11.139</v>
      </c>
      <c r="T27" s="19">
        <v>0</v>
      </c>
      <c r="U27" s="19">
        <v>0</v>
      </c>
      <c r="V27" s="19">
        <v>0</v>
      </c>
      <c r="W27" s="19">
        <v>0</v>
      </c>
      <c r="X27" s="37">
        <v>2.0060000000000002</v>
      </c>
      <c r="Y27" s="19">
        <v>0</v>
      </c>
      <c r="Z27" s="37">
        <v>1.808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248</v>
      </c>
      <c r="D28" s="19">
        <v>0</v>
      </c>
      <c r="E28" s="37">
        <v>2.4052886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3.15733861</v>
      </c>
      <c r="O28" s="19">
        <v>0</v>
      </c>
      <c r="P28" s="37">
        <v>2.3393218099999995</v>
      </c>
      <c r="Q28" s="37">
        <v>9.043964421798561</v>
      </c>
      <c r="R28" s="37">
        <v>20.753714887537853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7">
        <v>0.7148227000000001</v>
      </c>
      <c r="Y28" s="19">
        <v>0</v>
      </c>
      <c r="Z28" s="37">
        <v>0.8986098999999999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249</v>
      </c>
      <c r="D29" s="19">
        <v>0</v>
      </c>
      <c r="E29" s="37">
        <v>2.5103865288331426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3.15733861</v>
      </c>
      <c r="O29" s="19">
        <v>0</v>
      </c>
      <c r="P29" s="37">
        <v>2.3187725590740773</v>
      </c>
      <c r="Q29" s="37">
        <v>21.659738625411375</v>
      </c>
      <c r="R29" s="37">
        <v>20.753714887537853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7">
        <v>1.1041451216611706</v>
      </c>
      <c r="Y29" s="19">
        <v>0</v>
      </c>
      <c r="Z29" s="37">
        <v>1.111579786716592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2.221</v>
      </c>
      <c r="O30" s="19">
        <v>0</v>
      </c>
      <c r="P30" s="37">
        <v>2.218</v>
      </c>
      <c r="Q30" s="37">
        <v>21.659738625411368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7">
        <v>2.006</v>
      </c>
      <c r="Y30" s="19">
        <v>0</v>
      </c>
      <c r="Z30" s="37">
        <v>1.8080000000000003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250</v>
      </c>
      <c r="D31" s="19">
        <v>0</v>
      </c>
      <c r="E31" s="37">
        <v>2.8889999399999997</v>
      </c>
      <c r="F31" s="37">
        <v>5.7995625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2.2771608585247844</v>
      </c>
      <c r="O31" s="19">
        <v>0</v>
      </c>
      <c r="P31" s="37">
        <v>2.266918709916321</v>
      </c>
      <c r="Q31" s="37">
        <v>21.659738625411375</v>
      </c>
      <c r="R31" s="37">
        <v>20.753714887537853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7">
        <v>2.651567277728975</v>
      </c>
      <c r="Y31" s="19">
        <v>0</v>
      </c>
      <c r="Z31" s="37">
        <v>1.7960545236917898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251</v>
      </c>
      <c r="D32" s="19">
        <v>0</v>
      </c>
      <c r="E32" s="37">
        <v>5.590965551659262</v>
      </c>
      <c r="F32" s="37">
        <v>7.657018572455193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4.318233898747349</v>
      </c>
      <c r="O32" s="37">
        <v>3.4344377243720183</v>
      </c>
      <c r="P32" s="37">
        <v>3.208107126638373</v>
      </c>
      <c r="Q32" s="37">
        <v>21.659738625411368</v>
      </c>
      <c r="R32" s="37">
        <v>20.753714887537853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7">
        <v>1.6822181913958014</v>
      </c>
      <c r="Y32" s="19">
        <v>0</v>
      </c>
      <c r="Z32" s="37">
        <v>1.874073686572925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18</v>
      </c>
      <c r="D34" s="19">
        <v>0</v>
      </c>
      <c r="E34" s="37">
        <v>5.236104717032758</v>
      </c>
      <c r="F34" s="37">
        <v>8.137941879999998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2.221</v>
      </c>
      <c r="O34" s="37">
        <v>5.242223299498411</v>
      </c>
      <c r="P34" s="37">
        <v>2.218</v>
      </c>
      <c r="Q34" s="37">
        <v>21.659738625411368</v>
      </c>
      <c r="R34" s="37">
        <v>20.753714887537853</v>
      </c>
      <c r="S34" s="19">
        <v>0</v>
      </c>
      <c r="T34" s="19">
        <v>0</v>
      </c>
      <c r="U34" s="37">
        <v>1.7623158689828902</v>
      </c>
      <c r="V34" s="37">
        <v>2.9213953199999994</v>
      </c>
      <c r="W34" s="37">
        <v>8.27929792</v>
      </c>
      <c r="X34" s="37">
        <v>2.006</v>
      </c>
      <c r="Y34" s="19">
        <v>0</v>
      </c>
      <c r="Z34" s="37">
        <v>1.8080000000000003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7"/>
      <c r="B35" s="7"/>
      <c r="C35" s="8"/>
      <c r="D35" s="39"/>
      <c r="E35" s="39"/>
      <c r="F35" s="39"/>
      <c r="G35" s="51"/>
      <c r="H35" s="39"/>
      <c r="I35" s="39"/>
      <c r="J35" s="52"/>
      <c r="K35" s="39"/>
      <c r="L35" s="52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51"/>
      <c r="AG35" s="51"/>
      <c r="AH35" s="20"/>
      <c r="AI35" s="39"/>
      <c r="AJ35" s="20"/>
      <c r="AK35" s="20"/>
    </row>
    <row r="36" spans="4:37" ht="15">
      <c r="D36" s="25"/>
      <c r="E36" s="5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>
      <c r="A37" s="5">
        <v>34</v>
      </c>
      <c r="C37" s="1" t="s">
        <v>43</v>
      </c>
      <c r="D37" s="21">
        <v>0</v>
      </c>
      <c r="E37" s="54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5">
        <v>1.167</v>
      </c>
      <c r="Q37" s="55">
        <v>3.278313886643711</v>
      </c>
      <c r="R37" s="55">
        <v>1.5596910213189144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55">
        <v>1.865</v>
      </c>
      <c r="Y37" s="21">
        <v>0</v>
      </c>
      <c r="Z37" s="55">
        <v>1.589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</row>
    <row r="38" spans="1:37" ht="15">
      <c r="A38" s="7"/>
      <c r="B38" s="7"/>
      <c r="C38" s="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125" style="5" bestFit="1" customWidth="1"/>
    <col min="12" max="12" width="10.375" style="5" customWidth="1"/>
    <col min="13" max="15" width="10.25390625" style="5" bestFit="1" customWidth="1"/>
    <col min="16" max="16" width="9.50390625" style="5" customWidth="1"/>
    <col min="17" max="18" width="10.25390625" style="5" bestFit="1" customWidth="1"/>
    <col min="19" max="21" width="9.25390625" style="5" bestFit="1" customWidth="1"/>
    <col min="22" max="22" width="10.125" style="5" bestFit="1" customWidth="1"/>
    <col min="23" max="23" width="9.25390625" style="5" bestFit="1" customWidth="1"/>
    <col min="24" max="24" width="10.125" style="5" bestFit="1" customWidth="1"/>
    <col min="25" max="25" width="10.25390625" style="5" bestFit="1" customWidth="1"/>
    <col min="26" max="26" width="10.125" style="5" bestFit="1" customWidth="1"/>
    <col min="27" max="28" width="9.25390625" style="5" bestFit="1" customWidth="1"/>
    <col min="29" max="33" width="9.125" style="5" bestFit="1" customWidth="1"/>
    <col min="34" max="34" width="10.25390625" style="5" bestFit="1" customWidth="1"/>
    <col min="35" max="37" width="9.125" style="5" bestFit="1" customWidth="1"/>
    <col min="38" max="16384" width="9.00390625" style="5" customWidth="1"/>
  </cols>
  <sheetData>
    <row r="1" spans="1:37" s="23" customFormat="1" ht="16.5">
      <c r="A1" s="26" t="s">
        <v>189</v>
      </c>
      <c r="B1" s="24" t="s">
        <v>4</v>
      </c>
      <c r="C1" s="27" t="s">
        <v>88</v>
      </c>
      <c r="D1" s="24" t="s">
        <v>20</v>
      </c>
      <c r="E1" s="24" t="s">
        <v>21</v>
      </c>
      <c r="F1" s="24" t="s">
        <v>30</v>
      </c>
      <c r="G1" s="24" t="s">
        <v>41</v>
      </c>
      <c r="H1" s="24" t="s">
        <v>49</v>
      </c>
      <c r="I1" s="24" t="s">
        <v>50</v>
      </c>
      <c r="J1" s="24" t="s">
        <v>51</v>
      </c>
      <c r="K1" s="24" t="s">
        <v>55</v>
      </c>
      <c r="L1" s="24" t="s">
        <v>56</v>
      </c>
      <c r="M1" s="24" t="s">
        <v>22</v>
      </c>
      <c r="N1" s="24" t="s">
        <v>27</v>
      </c>
      <c r="O1" s="24" t="s">
        <v>52</v>
      </c>
      <c r="P1" s="24" t="s">
        <v>25</v>
      </c>
      <c r="Q1" s="24" t="s">
        <v>26</v>
      </c>
      <c r="R1" s="24" t="s">
        <v>23</v>
      </c>
      <c r="S1" s="24" t="s">
        <v>24</v>
      </c>
      <c r="T1" s="24" t="s">
        <v>29</v>
      </c>
      <c r="U1" s="24" t="s">
        <v>54</v>
      </c>
      <c r="V1" s="28" t="s">
        <v>12</v>
      </c>
      <c r="W1" s="28" t="s">
        <v>14</v>
      </c>
      <c r="X1" s="29" t="s">
        <v>33</v>
      </c>
      <c r="Y1" s="23" t="s">
        <v>143</v>
      </c>
      <c r="Z1" s="24" t="s">
        <v>16</v>
      </c>
      <c r="AA1" s="24" t="s">
        <v>31</v>
      </c>
      <c r="AB1" s="24" t="s">
        <v>32</v>
      </c>
      <c r="AC1" s="24" t="s">
        <v>39</v>
      </c>
      <c r="AD1" s="24" t="s">
        <v>37</v>
      </c>
      <c r="AE1" s="24" t="s">
        <v>38</v>
      </c>
      <c r="AF1" s="24" t="s">
        <v>47</v>
      </c>
      <c r="AG1" s="24" t="s">
        <v>48</v>
      </c>
      <c r="AH1" s="28" t="s">
        <v>0</v>
      </c>
      <c r="AI1" s="30" t="s">
        <v>42</v>
      </c>
      <c r="AJ1" s="24" t="s">
        <v>46</v>
      </c>
      <c r="AK1" s="24" t="s">
        <v>85</v>
      </c>
    </row>
    <row r="2" spans="1:37" ht="16.5">
      <c r="A2" s="1" t="s">
        <v>3</v>
      </c>
      <c r="B2" s="12" t="s">
        <v>5</v>
      </c>
      <c r="C2" s="32" t="s">
        <v>190</v>
      </c>
      <c r="D2" s="21" t="s">
        <v>141</v>
      </c>
      <c r="E2" s="21" t="s">
        <v>141</v>
      </c>
      <c r="F2" s="21" t="s">
        <v>141</v>
      </c>
      <c r="G2" s="21" t="s">
        <v>141</v>
      </c>
      <c r="H2" s="21" t="s">
        <v>141</v>
      </c>
      <c r="I2" s="21" t="s">
        <v>141</v>
      </c>
      <c r="J2" s="21" t="s">
        <v>141</v>
      </c>
      <c r="K2" s="21" t="s">
        <v>141</v>
      </c>
      <c r="L2" s="21" t="s">
        <v>141</v>
      </c>
      <c r="M2" s="21" t="s">
        <v>141</v>
      </c>
      <c r="N2" s="21" t="s">
        <v>141</v>
      </c>
      <c r="O2" s="21" t="s">
        <v>141</v>
      </c>
      <c r="P2" s="21" t="s">
        <v>141</v>
      </c>
      <c r="Q2" s="21" t="s">
        <v>141</v>
      </c>
      <c r="R2" s="21" t="s">
        <v>141</v>
      </c>
      <c r="S2" s="21" t="s">
        <v>141</v>
      </c>
      <c r="T2" s="21" t="s">
        <v>141</v>
      </c>
      <c r="U2" s="21" t="s">
        <v>141</v>
      </c>
      <c r="V2" s="21" t="s">
        <v>141</v>
      </c>
      <c r="W2" s="21" t="s">
        <v>141</v>
      </c>
      <c r="X2" s="21" t="s">
        <v>141</v>
      </c>
      <c r="Y2" s="21" t="s">
        <v>141</v>
      </c>
      <c r="Z2" s="21" t="s">
        <v>141</v>
      </c>
      <c r="AA2" s="21" t="s">
        <v>141</v>
      </c>
      <c r="AB2" s="21" t="s">
        <v>141</v>
      </c>
      <c r="AC2" s="21" t="s">
        <v>141</v>
      </c>
      <c r="AD2" s="21" t="s">
        <v>141</v>
      </c>
      <c r="AE2" s="21" t="s">
        <v>141</v>
      </c>
      <c r="AF2" s="21" t="s">
        <v>191</v>
      </c>
      <c r="AG2" s="21" t="s">
        <v>191</v>
      </c>
      <c r="AH2" s="21" t="s">
        <v>191</v>
      </c>
      <c r="AI2" s="21" t="s">
        <v>191</v>
      </c>
      <c r="AJ2" s="21" t="s">
        <v>144</v>
      </c>
      <c r="AK2" s="21" t="s">
        <v>191</v>
      </c>
    </row>
    <row r="3" spans="1:37" ht="15">
      <c r="A3" s="7">
        <v>1</v>
      </c>
      <c r="B3" s="7">
        <v>1</v>
      </c>
      <c r="C3" s="8" t="s">
        <v>229</v>
      </c>
      <c r="D3" s="19">
        <v>0</v>
      </c>
      <c r="E3" s="19">
        <v>0</v>
      </c>
      <c r="F3" s="37">
        <v>58.82399781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12.897146189851707</v>
      </c>
      <c r="O3" s="37">
        <v>56.62</v>
      </c>
      <c r="P3" s="37">
        <v>0.18099584908521005</v>
      </c>
      <c r="Q3" s="37">
        <v>2.2316325349229027</v>
      </c>
      <c r="R3" s="37">
        <v>0.71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40">
        <v>0</v>
      </c>
      <c r="Y3" s="19">
        <v>0</v>
      </c>
      <c r="Z3" s="37">
        <v>0.048938190000000006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</row>
    <row r="4" spans="1:37" ht="15">
      <c r="A4" s="5">
        <v>2</v>
      </c>
      <c r="B4" s="5">
        <v>2</v>
      </c>
      <c r="C4" s="1" t="s">
        <v>230</v>
      </c>
      <c r="D4" s="19">
        <v>0</v>
      </c>
      <c r="E4" s="37">
        <v>9.90643539</v>
      </c>
      <c r="F4" s="37">
        <v>0.83618885</v>
      </c>
      <c r="G4" s="19">
        <v>0</v>
      </c>
      <c r="H4" s="19">
        <v>0</v>
      </c>
      <c r="I4" s="37">
        <v>0.68505868</v>
      </c>
      <c r="J4" s="19">
        <v>0</v>
      </c>
      <c r="K4" s="37">
        <v>0.28961856</v>
      </c>
      <c r="L4" s="19">
        <v>0</v>
      </c>
      <c r="M4" s="19">
        <v>0</v>
      </c>
      <c r="N4" s="37">
        <v>7.4659591</v>
      </c>
      <c r="O4" s="37">
        <v>17.849664498824335</v>
      </c>
      <c r="P4" s="37">
        <v>0.16943209000000004</v>
      </c>
      <c r="Q4" s="37">
        <v>2.23</v>
      </c>
      <c r="R4" s="37">
        <v>0.71</v>
      </c>
      <c r="S4" s="19">
        <v>0</v>
      </c>
      <c r="T4" s="19">
        <v>0</v>
      </c>
      <c r="U4" s="19">
        <v>0</v>
      </c>
      <c r="V4" s="19">
        <v>0</v>
      </c>
      <c r="W4" s="37">
        <v>0.14362628</v>
      </c>
      <c r="X4" s="40">
        <v>0</v>
      </c>
      <c r="Y4" s="37">
        <v>0.00905609</v>
      </c>
      <c r="Z4" s="37">
        <v>0.04893819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</row>
    <row r="5" spans="1:37" ht="15">
      <c r="A5" s="5">
        <v>3</v>
      </c>
      <c r="B5" s="5">
        <v>3</v>
      </c>
      <c r="C5" s="1" t="s">
        <v>224</v>
      </c>
      <c r="D5" s="19">
        <v>0</v>
      </c>
      <c r="E5" s="37">
        <v>8.65355324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7.4418020400000024</v>
      </c>
      <c r="O5" s="37">
        <v>22.073988590696644</v>
      </c>
      <c r="P5" s="37">
        <v>0.02843748</v>
      </c>
      <c r="Q5" s="37">
        <v>2.23</v>
      </c>
      <c r="R5" s="37">
        <v>0.71</v>
      </c>
      <c r="S5" s="19">
        <v>0</v>
      </c>
      <c r="T5" s="19">
        <v>0</v>
      </c>
      <c r="U5" s="37">
        <v>0.857395848482692</v>
      </c>
      <c r="V5" s="37">
        <v>5.185914770000001</v>
      </c>
      <c r="W5" s="37">
        <v>5.216191160000001</v>
      </c>
      <c r="X5" s="37">
        <v>0.16838223000000002</v>
      </c>
      <c r="Y5" s="19">
        <v>0</v>
      </c>
      <c r="Z5" s="37">
        <v>0.020561339999999997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</row>
    <row r="6" spans="1:37" ht="15">
      <c r="A6" s="5">
        <v>4</v>
      </c>
      <c r="B6" s="5">
        <v>4</v>
      </c>
      <c r="C6" s="1" t="s">
        <v>231</v>
      </c>
      <c r="D6" s="19">
        <v>0</v>
      </c>
      <c r="E6" s="37">
        <v>6.687354419999999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7.273937199999998</v>
      </c>
      <c r="O6" s="37">
        <v>15.876779452805351</v>
      </c>
      <c r="P6" s="37">
        <v>0.11865926999999997</v>
      </c>
      <c r="Q6" s="37">
        <v>2.23</v>
      </c>
      <c r="R6" s="37">
        <v>0.71</v>
      </c>
      <c r="S6" s="19">
        <v>0</v>
      </c>
      <c r="T6" s="19">
        <v>0</v>
      </c>
      <c r="U6" s="37">
        <v>0.8573958484826922</v>
      </c>
      <c r="V6" s="37">
        <v>7.433082740000001</v>
      </c>
      <c r="W6" s="37">
        <v>5.911443800000001</v>
      </c>
      <c r="X6" s="37">
        <v>0.6110331800000001</v>
      </c>
      <c r="Y6" s="19">
        <v>0</v>
      </c>
      <c r="Z6" s="37">
        <v>0.01328073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</row>
    <row r="7" spans="1:37" ht="15">
      <c r="A7" s="5">
        <v>5</v>
      </c>
      <c r="B7" s="5">
        <v>5</v>
      </c>
      <c r="C7" s="1" t="s">
        <v>232</v>
      </c>
      <c r="D7" s="19">
        <v>0</v>
      </c>
      <c r="E7" s="37">
        <v>4.064676303595882</v>
      </c>
      <c r="F7" s="37">
        <v>5.150438820327218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5.946339163878106</v>
      </c>
      <c r="O7" s="37">
        <v>6.961618379608559</v>
      </c>
      <c r="P7" s="37">
        <v>0.07640446012173309</v>
      </c>
      <c r="Q7" s="37">
        <v>2.23</v>
      </c>
      <c r="R7" s="37">
        <v>0.71</v>
      </c>
      <c r="S7" s="19">
        <v>0</v>
      </c>
      <c r="T7" s="19">
        <v>0</v>
      </c>
      <c r="U7" s="37">
        <v>0.8573958484826922</v>
      </c>
      <c r="V7" s="37">
        <v>0.11164289449817989</v>
      </c>
      <c r="W7" s="37">
        <v>2.3506721986653187</v>
      </c>
      <c r="X7" s="37">
        <v>0.014213078817118079</v>
      </c>
      <c r="Y7" s="37">
        <v>0.01127261455142232</v>
      </c>
      <c r="Z7" s="37">
        <v>0.015733262638905218</v>
      </c>
      <c r="AA7" s="37">
        <v>3.4920681324890714</v>
      </c>
      <c r="AB7" s="37">
        <v>0.6880965865946735</v>
      </c>
      <c r="AC7" s="37">
        <v>2.37073835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</row>
    <row r="8" spans="1:37" ht="15">
      <c r="A8" s="5">
        <v>6</v>
      </c>
      <c r="B8" s="5">
        <v>6</v>
      </c>
      <c r="C8" s="1" t="s">
        <v>233</v>
      </c>
      <c r="D8" s="19">
        <v>0</v>
      </c>
      <c r="E8" s="37">
        <v>6.589905908972284</v>
      </c>
      <c r="F8" s="37">
        <v>6.199190480598745</v>
      </c>
      <c r="G8" s="19">
        <v>0</v>
      </c>
      <c r="H8" s="37">
        <v>0.48706419574452414</v>
      </c>
      <c r="I8" s="37">
        <v>0.68505868</v>
      </c>
      <c r="J8" s="19">
        <v>0</v>
      </c>
      <c r="K8" s="37">
        <v>0.28961856</v>
      </c>
      <c r="L8" s="19">
        <v>0</v>
      </c>
      <c r="M8" s="37">
        <v>1.7715118399999996</v>
      </c>
      <c r="N8" s="37">
        <v>4.196115065240346</v>
      </c>
      <c r="O8" s="37">
        <v>12.125319702721056</v>
      </c>
      <c r="P8" s="37">
        <v>0.06984940091935322</v>
      </c>
      <c r="Q8" s="37">
        <v>2.23</v>
      </c>
      <c r="R8" s="37">
        <v>0.71</v>
      </c>
      <c r="S8" s="19">
        <v>0</v>
      </c>
      <c r="T8" s="37">
        <v>2.02366811</v>
      </c>
      <c r="U8" s="37">
        <v>0.28975661166922795</v>
      </c>
      <c r="V8" s="37">
        <v>1.1584970572501336</v>
      </c>
      <c r="W8" s="37">
        <v>2.4480929548995123</v>
      </c>
      <c r="X8" s="37">
        <v>0.0278129675849537</v>
      </c>
      <c r="Y8" s="37">
        <v>0.016427003505425482</v>
      </c>
      <c r="Z8" s="37">
        <v>0.026185878363119572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</row>
    <row r="9" spans="1:37" ht="15">
      <c r="A9" s="5">
        <v>7</v>
      </c>
      <c r="B9" s="5">
        <v>7</v>
      </c>
      <c r="C9" s="1" t="s">
        <v>234</v>
      </c>
      <c r="D9" s="19">
        <v>0</v>
      </c>
      <c r="E9" s="37">
        <v>10.405411421686308</v>
      </c>
      <c r="F9" s="37">
        <v>2.83999994</v>
      </c>
      <c r="G9" s="19">
        <v>0</v>
      </c>
      <c r="H9" s="37">
        <v>0.99110635</v>
      </c>
      <c r="I9" s="37">
        <v>1.683</v>
      </c>
      <c r="J9" s="19">
        <v>0</v>
      </c>
      <c r="K9" s="37">
        <v>0.164</v>
      </c>
      <c r="L9" s="19">
        <v>0</v>
      </c>
      <c r="M9" s="19">
        <v>0</v>
      </c>
      <c r="N9" s="37">
        <v>3.4385627752925987</v>
      </c>
      <c r="O9" s="37">
        <v>5.5504417126389125</v>
      </c>
      <c r="P9" s="37">
        <v>0.1344005741210171</v>
      </c>
      <c r="Q9" s="37">
        <v>1.557071756330473</v>
      </c>
      <c r="R9" s="37">
        <v>0.71</v>
      </c>
      <c r="S9" s="19">
        <v>0</v>
      </c>
      <c r="T9" s="37">
        <v>2.82767026</v>
      </c>
      <c r="U9" s="37">
        <v>1.3026341773715757</v>
      </c>
      <c r="V9" s="37">
        <v>3.188061966241899</v>
      </c>
      <c r="W9" s="37">
        <v>21.334088805875723</v>
      </c>
      <c r="X9" s="37">
        <v>0.027045669528255527</v>
      </c>
      <c r="Y9" s="37">
        <v>0.015</v>
      </c>
      <c r="Z9" s="37">
        <v>0.011224355504587155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</row>
    <row r="10" spans="1:37" ht="15">
      <c r="A10" s="5">
        <v>8</v>
      </c>
      <c r="B10" s="5">
        <v>8</v>
      </c>
      <c r="C10" s="1" t="s">
        <v>235</v>
      </c>
      <c r="D10" s="19">
        <v>0</v>
      </c>
      <c r="E10" s="37">
        <v>0.3918102554229793</v>
      </c>
      <c r="F10" s="37">
        <v>1.4097090945159778</v>
      </c>
      <c r="G10" s="19">
        <v>0</v>
      </c>
      <c r="H10" s="37">
        <v>0.07956252962660652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4.546840925351324</v>
      </c>
      <c r="O10" s="37">
        <v>10.297381936927728</v>
      </c>
      <c r="P10" s="37">
        <v>0.15980276707324653</v>
      </c>
      <c r="Q10" s="37">
        <v>2.23</v>
      </c>
      <c r="R10" s="37">
        <v>0.71</v>
      </c>
      <c r="S10" s="19">
        <v>0</v>
      </c>
      <c r="T10" s="19">
        <v>0</v>
      </c>
      <c r="U10" s="37">
        <v>0.8480478966905995</v>
      </c>
      <c r="V10" s="37">
        <v>1.443324778407867</v>
      </c>
      <c r="W10" s="37">
        <v>4.441694219972371</v>
      </c>
      <c r="X10" s="37">
        <v>0.13226532600869328</v>
      </c>
      <c r="Y10" s="37">
        <v>0.02041436240321794</v>
      </c>
      <c r="Z10" s="37">
        <v>0.038331957351851215</v>
      </c>
      <c r="AA10" s="19">
        <v>0</v>
      </c>
      <c r="AB10" s="19">
        <v>0</v>
      </c>
      <c r="AC10" s="37">
        <v>4.679427150000001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</row>
    <row r="11" spans="1:37" ht="15">
      <c r="A11" s="5">
        <v>9</v>
      </c>
      <c r="B11" s="5">
        <v>9</v>
      </c>
      <c r="C11" s="1" t="s">
        <v>236</v>
      </c>
      <c r="D11" s="37">
        <v>1.2463758532759397</v>
      </c>
      <c r="E11" s="37">
        <v>1.243851057866189</v>
      </c>
      <c r="F11" s="37">
        <v>6.289749707601167</v>
      </c>
      <c r="G11" s="40">
        <v>0</v>
      </c>
      <c r="H11" s="37">
        <v>0.30106759118772</v>
      </c>
      <c r="I11" s="37">
        <v>1.9294748972419324</v>
      </c>
      <c r="J11" s="19">
        <v>0</v>
      </c>
      <c r="K11" s="37">
        <v>0.4572036334612501</v>
      </c>
      <c r="L11" s="19">
        <v>0</v>
      </c>
      <c r="M11" s="19">
        <v>0</v>
      </c>
      <c r="N11" s="37">
        <v>4.772753052202484</v>
      </c>
      <c r="O11" s="37">
        <v>6.8404185738771535</v>
      </c>
      <c r="P11" s="37">
        <v>0.13606327437890428</v>
      </c>
      <c r="Q11" s="37">
        <v>2.23</v>
      </c>
      <c r="R11" s="37">
        <v>0.71</v>
      </c>
      <c r="S11" s="19">
        <v>0</v>
      </c>
      <c r="T11" s="19">
        <v>0</v>
      </c>
      <c r="U11" s="37">
        <v>0.8573958484826922</v>
      </c>
      <c r="V11" s="37">
        <v>2.1367640495379967</v>
      </c>
      <c r="W11" s="37">
        <v>1.5544110516637586</v>
      </c>
      <c r="X11" s="37">
        <v>0.030978520586031736</v>
      </c>
      <c r="Y11" s="37">
        <v>0.0026795048069002433</v>
      </c>
      <c r="Z11" s="37">
        <v>0.007846518897871677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</row>
    <row r="12" spans="1:37" ht="15">
      <c r="A12" s="5">
        <v>10</v>
      </c>
      <c r="B12" s="5">
        <v>10</v>
      </c>
      <c r="C12" s="1" t="s">
        <v>237</v>
      </c>
      <c r="D12" s="19">
        <v>0</v>
      </c>
      <c r="E12" s="37">
        <v>2.1406263987874734</v>
      </c>
      <c r="F12" s="37">
        <v>3.627786018728658</v>
      </c>
      <c r="G12" s="19">
        <v>0</v>
      </c>
      <c r="H12" s="37">
        <v>1.64800007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6.032581854502823</v>
      </c>
      <c r="O12" s="37">
        <v>20.478634537275777</v>
      </c>
      <c r="P12" s="37">
        <v>0.1194684226884814</v>
      </c>
      <c r="Q12" s="37">
        <v>2.23</v>
      </c>
      <c r="R12" s="37">
        <v>0.71</v>
      </c>
      <c r="S12" s="19">
        <v>0</v>
      </c>
      <c r="T12" s="19">
        <v>0</v>
      </c>
      <c r="U12" s="37">
        <v>0.8573958484826925</v>
      </c>
      <c r="V12" s="37">
        <v>3.066222606485108</v>
      </c>
      <c r="W12" s="37">
        <v>1.8654182165269533</v>
      </c>
      <c r="X12" s="37">
        <v>0.06016680152322514</v>
      </c>
      <c r="Y12" s="37">
        <v>0.031171814864846013</v>
      </c>
      <c r="Z12" s="37">
        <v>0.03580331307471104</v>
      </c>
      <c r="AA12" s="19">
        <v>0</v>
      </c>
      <c r="AB12" s="19">
        <v>0</v>
      </c>
      <c r="AC12" s="37">
        <v>0.4167938599999999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37">
        <v>1.702200915989088</v>
      </c>
      <c r="AK12" s="19">
        <v>0</v>
      </c>
    </row>
    <row r="13" spans="1:37" ht="15">
      <c r="A13" s="5">
        <v>11</v>
      </c>
      <c r="B13" s="5">
        <v>11</v>
      </c>
      <c r="C13" s="1" t="s">
        <v>238</v>
      </c>
      <c r="D13" s="19">
        <v>0</v>
      </c>
      <c r="E13" s="37">
        <v>2.0256915946540826</v>
      </c>
      <c r="F13" s="37">
        <v>12.211369630000002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4.86474802</v>
      </c>
      <c r="O13" s="37">
        <v>9.273740052673665</v>
      </c>
      <c r="P13" s="37">
        <v>0.09996915999999999</v>
      </c>
      <c r="Q13" s="37">
        <v>2.23</v>
      </c>
      <c r="R13" s="37">
        <v>0.71</v>
      </c>
      <c r="S13" s="19">
        <v>0</v>
      </c>
      <c r="T13" s="19">
        <v>0</v>
      </c>
      <c r="U13" s="37">
        <v>0.8573958484826922</v>
      </c>
      <c r="V13" s="37">
        <v>9.72636329</v>
      </c>
      <c r="W13" s="37">
        <v>0.021000000000000005</v>
      </c>
      <c r="X13" s="37">
        <v>0.03786986999999999</v>
      </c>
      <c r="Y13" s="40">
        <v>0</v>
      </c>
      <c r="Z13" s="37">
        <v>0.09158164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</row>
    <row r="14" spans="1:37" ht="15">
      <c r="A14" s="5">
        <v>12</v>
      </c>
      <c r="B14" s="5">
        <v>12</v>
      </c>
      <c r="C14" s="1" t="s">
        <v>239</v>
      </c>
      <c r="D14" s="19">
        <v>0</v>
      </c>
      <c r="E14" s="19">
        <v>0</v>
      </c>
      <c r="F14" s="37">
        <v>5.8126577300000015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6.753589559999998</v>
      </c>
      <c r="O14" s="37">
        <v>9.66496788899884</v>
      </c>
      <c r="P14" s="37">
        <v>0.11542200000000004</v>
      </c>
      <c r="Q14" s="37">
        <v>2.23</v>
      </c>
      <c r="R14" s="37">
        <v>0.71</v>
      </c>
      <c r="S14" s="19">
        <v>0</v>
      </c>
      <c r="T14" s="19">
        <v>0</v>
      </c>
      <c r="U14" s="37">
        <v>0.8573958484826926</v>
      </c>
      <c r="V14" s="37">
        <v>14.466259219999998</v>
      </c>
      <c r="W14" s="37">
        <v>3.5001298499999995</v>
      </c>
      <c r="X14" s="37">
        <v>0.07755996</v>
      </c>
      <c r="Y14" s="40">
        <v>0</v>
      </c>
      <c r="Z14" s="37">
        <v>0.03156754999999999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</row>
    <row r="15" spans="1:37" ht="15">
      <c r="A15" s="5">
        <v>13</v>
      </c>
      <c r="B15" s="5">
        <v>13</v>
      </c>
      <c r="C15" s="1" t="s">
        <v>240</v>
      </c>
      <c r="D15" s="19">
        <v>0</v>
      </c>
      <c r="E15" s="19">
        <v>0</v>
      </c>
      <c r="F15" s="37">
        <v>5.478681029999999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6.410413779999999</v>
      </c>
      <c r="O15" s="37">
        <v>19.026130359495006</v>
      </c>
      <c r="P15" s="37">
        <v>0.22410095000000002</v>
      </c>
      <c r="Q15" s="37">
        <v>2.23</v>
      </c>
      <c r="R15" s="37">
        <v>0.71</v>
      </c>
      <c r="S15" s="19">
        <v>0</v>
      </c>
      <c r="T15" s="19">
        <v>0</v>
      </c>
      <c r="U15" s="37">
        <v>0.8573958484826922</v>
      </c>
      <c r="V15" s="37">
        <v>2.4969272</v>
      </c>
      <c r="W15" s="40">
        <v>0</v>
      </c>
      <c r="X15" s="37">
        <v>0.08333634000000001</v>
      </c>
      <c r="Y15" s="37">
        <v>0.009269759999999998</v>
      </c>
      <c r="Z15" s="37">
        <v>0.03130281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</row>
    <row r="16" spans="1:37" ht="15">
      <c r="A16" s="5">
        <v>14</v>
      </c>
      <c r="B16" s="5">
        <v>14</v>
      </c>
      <c r="C16" s="1" t="s">
        <v>241</v>
      </c>
      <c r="D16" s="19">
        <v>0</v>
      </c>
      <c r="E16" s="19">
        <v>0</v>
      </c>
      <c r="F16" s="37">
        <v>11.47207764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3.6170541600000004</v>
      </c>
      <c r="O16" s="37">
        <v>10.826168987095482</v>
      </c>
      <c r="P16" s="37">
        <v>0.11865897999999998</v>
      </c>
      <c r="Q16" s="37">
        <v>2.23</v>
      </c>
      <c r="R16" s="37">
        <v>0.71</v>
      </c>
      <c r="S16" s="40">
        <v>0</v>
      </c>
      <c r="T16" s="19">
        <v>0</v>
      </c>
      <c r="U16" s="37">
        <v>0.8573958484826923</v>
      </c>
      <c r="V16" s="37">
        <v>6.39906427</v>
      </c>
      <c r="W16" s="37">
        <v>1.24900003</v>
      </c>
      <c r="X16" s="38">
        <v>0.03442012</v>
      </c>
      <c r="Y16" s="37">
        <v>0.09332447999999999</v>
      </c>
      <c r="Z16" s="37">
        <v>0.03071891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</row>
    <row r="17" spans="1:37" ht="15">
      <c r="A17" s="5">
        <v>15</v>
      </c>
      <c r="B17" s="5">
        <v>15</v>
      </c>
      <c r="C17" s="1" t="s">
        <v>225</v>
      </c>
      <c r="D17" s="19">
        <v>0</v>
      </c>
      <c r="E17" s="19">
        <v>0</v>
      </c>
      <c r="F17" s="37">
        <v>5.47868103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6.95195911</v>
      </c>
      <c r="O17" s="37">
        <v>29.064232419360007</v>
      </c>
      <c r="P17" s="37">
        <v>0.13932063999999997</v>
      </c>
      <c r="Q17" s="37">
        <v>2.23</v>
      </c>
      <c r="R17" s="37">
        <v>0.71</v>
      </c>
      <c r="S17" s="19">
        <v>0</v>
      </c>
      <c r="T17" s="19">
        <v>0</v>
      </c>
      <c r="U17" s="37">
        <v>0.8573958484826922</v>
      </c>
      <c r="V17" s="37">
        <v>1.70399998</v>
      </c>
      <c r="W17" s="37">
        <v>3.50012985</v>
      </c>
      <c r="X17" s="38">
        <v>0.011695609999999999</v>
      </c>
      <c r="Y17" s="19">
        <v>0</v>
      </c>
      <c r="Z17" s="37">
        <v>0.15025367000000003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</row>
    <row r="18" spans="1:37" ht="15">
      <c r="A18" s="5">
        <v>16</v>
      </c>
      <c r="B18" s="5">
        <v>16</v>
      </c>
      <c r="C18" s="1" t="s">
        <v>15</v>
      </c>
      <c r="D18" s="19">
        <v>0</v>
      </c>
      <c r="E18" s="37">
        <v>0.799997078533503</v>
      </c>
      <c r="F18" s="37">
        <v>5.478681030000001</v>
      </c>
      <c r="G18" s="19">
        <v>0</v>
      </c>
      <c r="H18" s="37">
        <v>0.23871318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6.056378881335608</v>
      </c>
      <c r="O18" s="37">
        <v>21.49043881437908</v>
      </c>
      <c r="P18" s="37">
        <v>0.14189585281871758</v>
      </c>
      <c r="Q18" s="37">
        <v>2.23</v>
      </c>
      <c r="R18" s="37">
        <v>0.71</v>
      </c>
      <c r="S18" s="19">
        <v>0</v>
      </c>
      <c r="T18" s="19">
        <v>0</v>
      </c>
      <c r="U18" s="37">
        <v>0.8573958484826922</v>
      </c>
      <c r="V18" s="37">
        <v>3.95731290531103</v>
      </c>
      <c r="W18" s="37">
        <v>12.224935096075317</v>
      </c>
      <c r="X18" s="38">
        <v>0.07046604196895509</v>
      </c>
      <c r="Y18" s="19">
        <v>0</v>
      </c>
      <c r="Z18" s="37">
        <v>0.03369503949002646</v>
      </c>
      <c r="AA18" s="19">
        <v>0</v>
      </c>
      <c r="AB18" s="19">
        <v>0</v>
      </c>
      <c r="AC18" s="37">
        <v>16.2748899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</row>
    <row r="19" spans="1:37" ht="15">
      <c r="A19" s="5">
        <v>17</v>
      </c>
      <c r="B19" s="5">
        <v>17</v>
      </c>
      <c r="C19" s="1" t="s">
        <v>242</v>
      </c>
      <c r="D19" s="19">
        <v>0</v>
      </c>
      <c r="E19" s="37">
        <v>10.21200007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4.81076433</v>
      </c>
      <c r="O19" s="37">
        <v>11.917489579390248</v>
      </c>
      <c r="P19" s="37">
        <v>0.25176468</v>
      </c>
      <c r="Q19" s="37">
        <v>2.23</v>
      </c>
      <c r="R19" s="37">
        <v>0.71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0.017</v>
      </c>
      <c r="Y19" s="19">
        <v>0</v>
      </c>
      <c r="Z19" s="37">
        <v>0.07056536999999997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</row>
    <row r="20" spans="1:37" ht="15">
      <c r="A20" s="5">
        <v>18</v>
      </c>
      <c r="B20" s="5">
        <v>18</v>
      </c>
      <c r="C20" s="1" t="s">
        <v>243</v>
      </c>
      <c r="D20" s="37">
        <v>4.286137364107247</v>
      </c>
      <c r="E20" s="37">
        <v>2.0408263690320485</v>
      </c>
      <c r="F20" s="37">
        <v>5.47868103</v>
      </c>
      <c r="G20" s="19">
        <v>0</v>
      </c>
      <c r="H20" s="37">
        <v>0.10435606402984797</v>
      </c>
      <c r="I20" s="37">
        <v>0.5062212352581887</v>
      </c>
      <c r="J20" s="19">
        <v>0</v>
      </c>
      <c r="K20" s="37">
        <v>0.2412904432436247</v>
      </c>
      <c r="L20" s="19">
        <v>0</v>
      </c>
      <c r="M20" s="37">
        <v>1.75683199</v>
      </c>
      <c r="N20" s="37">
        <v>6.686214615799333</v>
      </c>
      <c r="O20" s="37">
        <v>5.796004562768708</v>
      </c>
      <c r="P20" s="37">
        <v>0.08760248371373419</v>
      </c>
      <c r="Q20" s="37">
        <v>2.9996044583837373</v>
      </c>
      <c r="R20" s="19">
        <v>0</v>
      </c>
      <c r="S20" s="19">
        <v>0</v>
      </c>
      <c r="T20" s="37">
        <v>1.741</v>
      </c>
      <c r="U20" s="19">
        <v>0</v>
      </c>
      <c r="V20" s="19">
        <v>0</v>
      </c>
      <c r="W20" s="19">
        <v>0</v>
      </c>
      <c r="X20" s="37">
        <v>0.008935163605440308</v>
      </c>
      <c r="Y20" s="37">
        <v>0.008611427368509424</v>
      </c>
      <c r="Z20" s="37">
        <v>0.028356175006639815</v>
      </c>
      <c r="AA20" s="19">
        <v>0</v>
      </c>
      <c r="AB20" s="19">
        <v>0</v>
      </c>
      <c r="AC20" s="37">
        <v>4.118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</row>
    <row r="21" spans="1:37" ht="15">
      <c r="A21" s="5">
        <v>19</v>
      </c>
      <c r="B21" s="5">
        <v>19</v>
      </c>
      <c r="C21" s="1" t="s">
        <v>244</v>
      </c>
      <c r="D21" s="19">
        <v>0</v>
      </c>
      <c r="E21" s="37">
        <v>2.3137261216863774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10.323033767144393</v>
      </c>
      <c r="O21" s="37">
        <v>9.285638068072029</v>
      </c>
      <c r="P21" s="37">
        <v>1.9257907320481955</v>
      </c>
      <c r="Q21" s="37">
        <v>2.23</v>
      </c>
      <c r="R21" s="37">
        <v>0.71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8">
        <v>0.0113</v>
      </c>
      <c r="Y21" s="19">
        <v>0</v>
      </c>
      <c r="Z21" s="37">
        <v>0.010819534103735928</v>
      </c>
      <c r="AA21" s="19">
        <v>0</v>
      </c>
      <c r="AB21" s="19">
        <v>0</v>
      </c>
      <c r="AC21" s="19">
        <v>0</v>
      </c>
      <c r="AD21" s="40">
        <v>0</v>
      </c>
      <c r="AE21" s="40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</row>
    <row r="22" spans="1:37" ht="15">
      <c r="A22" s="5">
        <v>20</v>
      </c>
      <c r="B22" s="5">
        <v>20</v>
      </c>
      <c r="C22" s="1" t="s">
        <v>226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10.753</v>
      </c>
      <c r="O22" s="19">
        <v>0</v>
      </c>
      <c r="P22" s="37">
        <v>0.08989999999999998</v>
      </c>
      <c r="Q22" s="37">
        <v>2.23</v>
      </c>
      <c r="R22" s="37">
        <v>0.71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0.0113</v>
      </c>
      <c r="Y22" s="19">
        <v>0</v>
      </c>
      <c r="Z22" s="37">
        <v>0.0092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</row>
    <row r="23" spans="1:37" ht="15">
      <c r="A23" s="5">
        <v>21</v>
      </c>
      <c r="B23" s="5">
        <v>21</v>
      </c>
      <c r="C23" s="1" t="s">
        <v>227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10.753</v>
      </c>
      <c r="O23" s="19">
        <v>0</v>
      </c>
      <c r="P23" s="37">
        <v>0.0899</v>
      </c>
      <c r="Q23" s="37">
        <v>2.23</v>
      </c>
      <c r="R23" s="37">
        <v>0.71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0.011299999999999998</v>
      </c>
      <c r="Y23" s="19">
        <v>0</v>
      </c>
      <c r="Z23" s="37">
        <v>0.0092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</row>
    <row r="24" spans="1:37" ht="15">
      <c r="A24" s="5">
        <v>22</v>
      </c>
      <c r="B24" s="5">
        <v>22</v>
      </c>
      <c r="C24" s="1" t="s">
        <v>245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10.752999999999998</v>
      </c>
      <c r="O24" s="19">
        <v>0</v>
      </c>
      <c r="P24" s="37">
        <v>0.0899</v>
      </c>
      <c r="Q24" s="37">
        <v>2.23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8">
        <v>0.011299999999999998</v>
      </c>
      <c r="Y24" s="19">
        <v>0</v>
      </c>
      <c r="Z24" s="37">
        <v>0.009200000000000002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</row>
    <row r="25" spans="1:37" ht="15">
      <c r="A25" s="5">
        <v>23</v>
      </c>
      <c r="B25" s="5">
        <v>23</v>
      </c>
      <c r="C25" s="1" t="s">
        <v>246</v>
      </c>
      <c r="D25" s="19">
        <v>0</v>
      </c>
      <c r="E25" s="37">
        <v>8.762676373018865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13.302963807671246</v>
      </c>
      <c r="O25" s="37">
        <v>56.6166949672087</v>
      </c>
      <c r="P25" s="37">
        <v>0.0811738117911885</v>
      </c>
      <c r="Q25" s="37">
        <v>2.23</v>
      </c>
      <c r="R25" s="37">
        <v>0.5921247607597863</v>
      </c>
      <c r="S25" s="40">
        <v>0</v>
      </c>
      <c r="T25" s="19">
        <v>0</v>
      </c>
      <c r="U25" s="19">
        <v>0</v>
      </c>
      <c r="V25" s="19">
        <v>0</v>
      </c>
      <c r="W25" s="19">
        <v>0</v>
      </c>
      <c r="X25" s="38">
        <v>0.7311542782081288</v>
      </c>
      <c r="Y25" s="19">
        <v>0</v>
      </c>
      <c r="Z25" s="37">
        <v>0.04992587632128855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</row>
    <row r="26" spans="1:37" ht="15">
      <c r="A26" s="5">
        <v>24</v>
      </c>
      <c r="B26" s="5">
        <v>24</v>
      </c>
      <c r="C26" s="1" t="s">
        <v>247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6.33253989</v>
      </c>
      <c r="O26" s="19">
        <v>0</v>
      </c>
      <c r="P26" s="37">
        <v>0.0883639</v>
      </c>
      <c r="Q26" s="19">
        <v>0</v>
      </c>
      <c r="R26" s="37">
        <v>0.71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8">
        <v>0.019000000000000003</v>
      </c>
      <c r="Y26" s="19">
        <v>0</v>
      </c>
      <c r="Z26" s="37">
        <v>0.05196411000000001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</row>
    <row r="27" spans="1:37" ht="15">
      <c r="A27" s="5">
        <v>25</v>
      </c>
      <c r="B27" s="5">
        <v>25</v>
      </c>
      <c r="C27" s="1" t="s">
        <v>228</v>
      </c>
      <c r="D27" s="19">
        <v>0</v>
      </c>
      <c r="E27" s="37">
        <v>1.77800009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10.752999999999998</v>
      </c>
      <c r="O27" s="19">
        <v>0</v>
      </c>
      <c r="P27" s="37">
        <v>0.0899</v>
      </c>
      <c r="Q27" s="37">
        <v>2.23</v>
      </c>
      <c r="R27" s="37">
        <v>0.71</v>
      </c>
      <c r="S27" s="40">
        <v>0</v>
      </c>
      <c r="T27" s="19">
        <v>0</v>
      </c>
      <c r="U27" s="19">
        <v>0</v>
      </c>
      <c r="V27" s="19">
        <v>0</v>
      </c>
      <c r="W27" s="19">
        <v>0</v>
      </c>
      <c r="X27" s="37">
        <v>0.0113</v>
      </c>
      <c r="Y27" s="19">
        <v>0</v>
      </c>
      <c r="Z27" s="37">
        <v>0.0092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</row>
    <row r="28" spans="1:37" ht="15">
      <c r="A28" s="5">
        <v>26</v>
      </c>
      <c r="B28" s="5">
        <v>26</v>
      </c>
      <c r="C28" s="1" t="s">
        <v>248</v>
      </c>
      <c r="D28" s="19">
        <v>0</v>
      </c>
      <c r="E28" s="37">
        <v>8.250226609999999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8.627012319999999</v>
      </c>
      <c r="O28" s="19">
        <v>0</v>
      </c>
      <c r="P28" s="37">
        <v>0.3202983299999999</v>
      </c>
      <c r="Q28" s="37">
        <v>3.353339119288595</v>
      </c>
      <c r="R28" s="37">
        <v>0.71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8">
        <v>0.05279180000000001</v>
      </c>
      <c r="Y28" s="19">
        <v>0</v>
      </c>
      <c r="Z28" s="37">
        <v>0.009836989999999999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</row>
    <row r="29" spans="1:37" ht="15">
      <c r="A29" s="5">
        <v>27</v>
      </c>
      <c r="B29" s="5">
        <v>27</v>
      </c>
      <c r="C29" s="1" t="s">
        <v>249</v>
      </c>
      <c r="D29" s="19">
        <v>0</v>
      </c>
      <c r="E29" s="37">
        <v>6.843979648349405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8.62701232</v>
      </c>
      <c r="O29" s="19">
        <v>0</v>
      </c>
      <c r="P29" s="37">
        <v>0.2812739114219742</v>
      </c>
      <c r="Q29" s="37">
        <v>2.23</v>
      </c>
      <c r="R29" s="37">
        <v>0.71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8">
        <v>0.04028097901896126</v>
      </c>
      <c r="Y29" s="19">
        <v>0</v>
      </c>
      <c r="Z29" s="37">
        <v>0.009687813438544577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</row>
    <row r="30" spans="1:37" ht="15">
      <c r="A30" s="5">
        <v>28</v>
      </c>
      <c r="B30" s="5">
        <v>28</v>
      </c>
      <c r="C30" s="1" t="s">
        <v>222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10.753</v>
      </c>
      <c r="O30" s="19">
        <v>0</v>
      </c>
      <c r="P30" s="37">
        <v>0.08990000000000001</v>
      </c>
      <c r="Q30" s="37">
        <v>2.23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8">
        <v>0.0113</v>
      </c>
      <c r="Y30" s="19">
        <v>0</v>
      </c>
      <c r="Z30" s="37">
        <v>0.0092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</row>
    <row r="31" spans="1:37" ht="15">
      <c r="A31" s="5">
        <v>29</v>
      </c>
      <c r="B31" s="5">
        <v>29</v>
      </c>
      <c r="C31" s="1" t="s">
        <v>250</v>
      </c>
      <c r="D31" s="19">
        <v>0</v>
      </c>
      <c r="E31" s="37">
        <v>1.77800009</v>
      </c>
      <c r="F31" s="37">
        <v>0.36448534999999993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10.651267615383523</v>
      </c>
      <c r="O31" s="19">
        <v>0</v>
      </c>
      <c r="P31" s="37">
        <v>0.09128614083999075</v>
      </c>
      <c r="Q31" s="37">
        <v>2.23</v>
      </c>
      <c r="R31" s="37">
        <v>0.71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8">
        <v>0.022002785010658384</v>
      </c>
      <c r="Y31" s="19">
        <v>0</v>
      </c>
      <c r="Z31" s="37">
        <v>0.014608779322114908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</row>
    <row r="32" spans="1:37" ht="15">
      <c r="A32" s="5">
        <v>30</v>
      </c>
      <c r="B32" s="5">
        <v>30</v>
      </c>
      <c r="C32" s="1" t="s">
        <v>251</v>
      </c>
      <c r="D32" s="19">
        <v>0</v>
      </c>
      <c r="E32" s="37">
        <v>4.531775212342892</v>
      </c>
      <c r="F32" s="37">
        <v>4.426868854912752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8.826696197470346</v>
      </c>
      <c r="O32" s="37">
        <v>10.245077754659777</v>
      </c>
      <c r="P32" s="37">
        <v>0.31819333199143857</v>
      </c>
      <c r="Q32" s="37">
        <v>2.23</v>
      </c>
      <c r="R32" s="37">
        <v>0.71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8">
        <v>0.08017952957239888</v>
      </c>
      <c r="Y32" s="19">
        <v>0</v>
      </c>
      <c r="Z32" s="37">
        <v>0.08600426048499869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</row>
    <row r="33" spans="1:37" ht="15">
      <c r="A33" s="5">
        <v>31</v>
      </c>
      <c r="B33" s="5">
        <v>31</v>
      </c>
      <c r="C33" s="1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50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</row>
    <row r="34" spans="1:37" ht="15">
      <c r="A34" s="5">
        <v>32</v>
      </c>
      <c r="B34" s="5">
        <v>32</v>
      </c>
      <c r="C34" s="1" t="s">
        <v>18</v>
      </c>
      <c r="D34" s="19">
        <v>0</v>
      </c>
      <c r="E34" s="37">
        <v>2.0256915946540826</v>
      </c>
      <c r="F34" s="37">
        <v>5.478681029999999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10.752999999999998</v>
      </c>
      <c r="O34" s="37">
        <v>7.68167253693868</v>
      </c>
      <c r="P34" s="37">
        <v>0.0899</v>
      </c>
      <c r="Q34" s="37">
        <v>2.23</v>
      </c>
      <c r="R34" s="37">
        <v>0.71</v>
      </c>
      <c r="S34" s="19">
        <v>0</v>
      </c>
      <c r="T34" s="19">
        <v>0</v>
      </c>
      <c r="U34" s="37">
        <v>0.8573958484826922</v>
      </c>
      <c r="V34" s="37">
        <v>2.4969272</v>
      </c>
      <c r="W34" s="37">
        <v>3.50012985</v>
      </c>
      <c r="X34" s="37">
        <v>0.011299999999999998</v>
      </c>
      <c r="Y34" s="19">
        <v>0</v>
      </c>
      <c r="Z34" s="37">
        <v>0.009199999999999998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</row>
    <row r="35" spans="1:37" ht="15">
      <c r="A35" s="7"/>
      <c r="B35" s="7"/>
      <c r="C35" s="8"/>
      <c r="D35" s="39"/>
      <c r="E35" s="39"/>
      <c r="F35" s="39"/>
      <c r="G35" s="51"/>
      <c r="H35" s="39"/>
      <c r="I35" s="39"/>
      <c r="J35" s="52"/>
      <c r="K35" s="39"/>
      <c r="L35" s="52"/>
      <c r="M35" s="39"/>
      <c r="N35" s="39"/>
      <c r="O35" s="39"/>
      <c r="P35" s="39"/>
      <c r="Q35" s="39"/>
      <c r="R35" s="39"/>
      <c r="S35" s="51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51"/>
      <c r="AE35" s="51"/>
      <c r="AF35" s="51"/>
      <c r="AG35" s="51"/>
      <c r="AH35" s="20"/>
      <c r="AI35" s="51"/>
      <c r="AJ35" s="20"/>
      <c r="AK35" s="20"/>
    </row>
    <row r="36" spans="4:37" ht="1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>
      <c r="A37" s="5">
        <v>34</v>
      </c>
      <c r="C37" s="1" t="s">
        <v>43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5">
        <v>0.0899</v>
      </c>
      <c r="Q37" s="55">
        <v>2.23</v>
      </c>
      <c r="R37" s="55">
        <v>0.71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56">
        <v>0.0113</v>
      </c>
      <c r="Y37" s="21">
        <v>0</v>
      </c>
      <c r="Z37" s="55">
        <v>0.0092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</row>
    <row r="38" spans="1:37" ht="15">
      <c r="A38" s="7"/>
      <c r="B38" s="7"/>
      <c r="C38" s="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N38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9.00390625" style="5" customWidth="1"/>
    <col min="3" max="3" width="36.125" style="5" bestFit="1" customWidth="1"/>
    <col min="4" max="4" width="9.25390625" style="5" bestFit="1" customWidth="1"/>
    <col min="5" max="6" width="10.25390625" style="5" bestFit="1" customWidth="1"/>
    <col min="7" max="7" width="10.00390625" style="5" customWidth="1"/>
    <col min="8" max="8" width="9.25390625" style="5" bestFit="1" customWidth="1"/>
    <col min="9" max="9" width="10.25390625" style="5" bestFit="1" customWidth="1"/>
    <col min="10" max="10" width="11.375" style="5" bestFit="1" customWidth="1"/>
    <col min="11" max="11" width="9.25390625" style="5" bestFit="1" customWidth="1"/>
    <col min="12" max="12" width="10.375" style="5" customWidth="1"/>
    <col min="13" max="15" width="10.375" style="5" bestFit="1" customWidth="1"/>
    <col min="16" max="16" width="9.50390625" style="5" customWidth="1"/>
    <col min="17" max="18" width="10.375" style="5" bestFit="1" customWidth="1"/>
    <col min="19" max="21" width="9.375" style="5" bestFit="1" customWidth="1"/>
    <col min="22" max="22" width="10.25390625" style="5" bestFit="1" customWidth="1"/>
    <col min="23" max="23" width="9.50390625" style="5" bestFit="1" customWidth="1"/>
    <col min="24" max="24" width="10.375" style="5" bestFit="1" customWidth="1"/>
    <col min="25" max="25" width="10.50390625" style="5" bestFit="1" customWidth="1"/>
    <col min="26" max="26" width="10.375" style="5" bestFit="1" customWidth="1"/>
    <col min="27" max="28" width="9.50390625" style="5" bestFit="1" customWidth="1"/>
    <col min="29" max="31" width="9.375" style="5" bestFit="1" customWidth="1"/>
    <col min="32" max="33" width="10.125" style="5" bestFit="1" customWidth="1"/>
    <col min="34" max="34" width="10.50390625" style="5" bestFit="1" customWidth="1"/>
    <col min="35" max="35" width="10.125" style="5" bestFit="1" customWidth="1"/>
    <col min="36" max="36" width="9.375" style="5" bestFit="1" customWidth="1"/>
    <col min="37" max="37" width="9.75390625" style="5" bestFit="1" customWidth="1"/>
    <col min="38" max="38" width="9.125" style="19" bestFit="1" customWidth="1"/>
    <col min="39" max="40" width="9.125" style="5" bestFit="1" customWidth="1"/>
    <col min="41" max="16384" width="9.00390625" style="5" customWidth="1"/>
  </cols>
  <sheetData>
    <row r="1" spans="1:40" s="23" customFormat="1" ht="15">
      <c r="A1" s="26" t="s">
        <v>199</v>
      </c>
      <c r="B1" s="24" t="s">
        <v>4</v>
      </c>
      <c r="C1" s="27" t="s">
        <v>88</v>
      </c>
      <c r="D1" s="24" t="s">
        <v>99</v>
      </c>
      <c r="E1" s="24" t="s">
        <v>21</v>
      </c>
      <c r="F1" s="24" t="s">
        <v>30</v>
      </c>
      <c r="G1" s="24" t="s">
        <v>41</v>
      </c>
      <c r="H1" s="24" t="s">
        <v>49</v>
      </c>
      <c r="I1" s="24" t="s">
        <v>50</v>
      </c>
      <c r="J1" s="24" t="s">
        <v>51</v>
      </c>
      <c r="K1" s="24" t="s">
        <v>55</v>
      </c>
      <c r="L1" s="24" t="s">
        <v>56</v>
      </c>
      <c r="M1" s="24" t="s">
        <v>22</v>
      </c>
      <c r="N1" s="24" t="s">
        <v>27</v>
      </c>
      <c r="O1" s="24" t="s">
        <v>195</v>
      </c>
      <c r="P1" s="24" t="s">
        <v>25</v>
      </c>
      <c r="Q1" s="24" t="s">
        <v>26</v>
      </c>
      <c r="R1" s="24" t="s">
        <v>23</v>
      </c>
      <c r="S1" s="24" t="s">
        <v>24</v>
      </c>
      <c r="T1" s="24" t="s">
        <v>29</v>
      </c>
      <c r="U1" s="24" t="s">
        <v>196</v>
      </c>
      <c r="V1" s="28" t="s">
        <v>102</v>
      </c>
      <c r="W1" s="28" t="s">
        <v>103</v>
      </c>
      <c r="X1" s="29" t="s">
        <v>197</v>
      </c>
      <c r="Y1" s="23" t="s">
        <v>119</v>
      </c>
      <c r="Z1" s="24" t="s">
        <v>16</v>
      </c>
      <c r="AA1" s="24" t="s">
        <v>105</v>
      </c>
      <c r="AB1" s="24" t="s">
        <v>106</v>
      </c>
      <c r="AC1" s="24" t="s">
        <v>39</v>
      </c>
      <c r="AD1" s="24" t="s">
        <v>37</v>
      </c>
      <c r="AE1" s="24" t="s">
        <v>38</v>
      </c>
      <c r="AF1" s="24" t="s">
        <v>47</v>
      </c>
      <c r="AG1" s="24" t="s">
        <v>48</v>
      </c>
      <c r="AH1" s="28" t="s">
        <v>198</v>
      </c>
      <c r="AI1" s="30" t="s">
        <v>42</v>
      </c>
      <c r="AJ1" s="24" t="s">
        <v>46</v>
      </c>
      <c r="AK1" s="24" t="s">
        <v>85</v>
      </c>
      <c r="AL1" s="42" t="s">
        <v>210</v>
      </c>
      <c r="AM1" s="24" t="s">
        <v>210</v>
      </c>
      <c r="AN1" s="24" t="s">
        <v>210</v>
      </c>
    </row>
    <row r="2" spans="1:40" ht="15">
      <c r="A2" s="1" t="s">
        <v>3</v>
      </c>
      <c r="B2" s="12" t="s">
        <v>5</v>
      </c>
      <c r="C2" s="32" t="s">
        <v>200</v>
      </c>
      <c r="D2" s="21" t="s">
        <v>141</v>
      </c>
      <c r="E2" s="21" t="s">
        <v>141</v>
      </c>
      <c r="F2" s="21" t="s">
        <v>141</v>
      </c>
      <c r="G2" s="21" t="s">
        <v>141</v>
      </c>
      <c r="H2" s="21" t="s">
        <v>141</v>
      </c>
      <c r="I2" s="21" t="s">
        <v>141</v>
      </c>
      <c r="J2" s="21" t="s">
        <v>141</v>
      </c>
      <c r="K2" s="21" t="s">
        <v>141</v>
      </c>
      <c r="L2" s="21" t="s">
        <v>141</v>
      </c>
      <c r="M2" s="21" t="s">
        <v>141</v>
      </c>
      <c r="N2" s="21" t="s">
        <v>141</v>
      </c>
      <c r="O2" s="21" t="s">
        <v>141</v>
      </c>
      <c r="P2" s="21" t="s">
        <v>141</v>
      </c>
      <c r="Q2" s="21" t="s">
        <v>141</v>
      </c>
      <c r="R2" s="21" t="s">
        <v>141</v>
      </c>
      <c r="S2" s="21" t="s">
        <v>141</v>
      </c>
      <c r="T2" s="21" t="s">
        <v>141</v>
      </c>
      <c r="U2" s="21" t="s">
        <v>141</v>
      </c>
      <c r="V2" s="21" t="s">
        <v>141</v>
      </c>
      <c r="W2" s="21" t="s">
        <v>141</v>
      </c>
      <c r="X2" s="21" t="s">
        <v>141</v>
      </c>
      <c r="Y2" s="21" t="s">
        <v>141</v>
      </c>
      <c r="Z2" s="21" t="s">
        <v>141</v>
      </c>
      <c r="AA2" s="21" t="s">
        <v>141</v>
      </c>
      <c r="AB2" s="21" t="s">
        <v>141</v>
      </c>
      <c r="AC2" s="21" t="s">
        <v>141</v>
      </c>
      <c r="AD2" s="21" t="s">
        <v>141</v>
      </c>
      <c r="AE2" s="21" t="s">
        <v>141</v>
      </c>
      <c r="AF2" s="21" t="s">
        <v>191</v>
      </c>
      <c r="AG2" s="21" t="s">
        <v>191</v>
      </c>
      <c r="AH2" s="21" t="s">
        <v>191</v>
      </c>
      <c r="AI2" s="21" t="s">
        <v>191</v>
      </c>
      <c r="AJ2" s="21" t="s">
        <v>191</v>
      </c>
      <c r="AK2" s="41" t="s">
        <v>209</v>
      </c>
      <c r="AL2" s="21" t="s">
        <v>211</v>
      </c>
      <c r="AM2" s="13" t="s">
        <v>212</v>
      </c>
      <c r="AN2" s="13" t="s">
        <v>213</v>
      </c>
    </row>
    <row r="3" spans="1:40" ht="15">
      <c r="A3" s="7">
        <v>1</v>
      </c>
      <c r="B3" s="7">
        <v>1</v>
      </c>
      <c r="C3" s="8" t="s">
        <v>229</v>
      </c>
      <c r="D3" s="19">
        <v>0</v>
      </c>
      <c r="E3" s="19">
        <v>0</v>
      </c>
      <c r="F3" s="37">
        <v>0.4661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7">
        <v>2.720212366317846</v>
      </c>
      <c r="O3" s="37">
        <v>3.39</v>
      </c>
      <c r="P3" s="37">
        <v>13.546401539015122</v>
      </c>
      <c r="Q3" s="37">
        <v>2.190878406363536</v>
      </c>
      <c r="R3" s="37">
        <v>0.7666146460951803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37">
        <v>0.19710000000000003</v>
      </c>
      <c r="Y3" s="19">
        <v>0</v>
      </c>
      <c r="Z3" s="37">
        <v>0.2793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37">
        <v>7.71103</v>
      </c>
      <c r="AL3" s="19">
        <v>0</v>
      </c>
      <c r="AM3" s="37">
        <v>0.46086110109222994</v>
      </c>
      <c r="AN3" s="19">
        <v>0</v>
      </c>
    </row>
    <row r="4" spans="1:40" ht="15">
      <c r="A4" s="5">
        <v>2</v>
      </c>
      <c r="B4" s="5">
        <v>2</v>
      </c>
      <c r="C4" s="1" t="s">
        <v>230</v>
      </c>
      <c r="D4" s="19">
        <v>0</v>
      </c>
      <c r="E4" s="37">
        <v>1.0939</v>
      </c>
      <c r="F4" s="37">
        <v>0.3575</v>
      </c>
      <c r="G4" s="25">
        <v>0</v>
      </c>
      <c r="H4" s="19">
        <v>0</v>
      </c>
      <c r="I4" s="37">
        <v>0.12200000000000001</v>
      </c>
      <c r="J4" s="19">
        <v>0</v>
      </c>
      <c r="K4" s="37">
        <v>0.1192</v>
      </c>
      <c r="L4" s="19">
        <v>0</v>
      </c>
      <c r="M4" s="19">
        <v>0</v>
      </c>
      <c r="N4" s="37">
        <v>1.2779</v>
      </c>
      <c r="O4" s="37">
        <v>1.1876096045240727</v>
      </c>
      <c r="P4" s="37">
        <v>1.0002</v>
      </c>
      <c r="Q4" s="37">
        <v>2.0112490404649632</v>
      </c>
      <c r="R4" s="37">
        <v>0.7666146460951803</v>
      </c>
      <c r="S4" s="19">
        <v>0</v>
      </c>
      <c r="T4" s="19">
        <v>0</v>
      </c>
      <c r="U4" s="19">
        <v>0</v>
      </c>
      <c r="V4" s="19">
        <v>0</v>
      </c>
      <c r="W4" s="37">
        <v>0.8955</v>
      </c>
      <c r="X4" s="37">
        <v>0.0568</v>
      </c>
      <c r="Y4" s="37">
        <v>0.0057</v>
      </c>
      <c r="Z4" s="37">
        <v>0.2793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37">
        <v>0.46086110109222994</v>
      </c>
      <c r="AN4" s="19">
        <v>0</v>
      </c>
    </row>
    <row r="5" spans="1:40" ht="15">
      <c r="A5" s="5">
        <v>3</v>
      </c>
      <c r="B5" s="5">
        <v>3</v>
      </c>
      <c r="C5" s="1" t="s">
        <v>224</v>
      </c>
      <c r="D5" s="19">
        <v>0</v>
      </c>
      <c r="E5" s="37">
        <v>0.806</v>
      </c>
      <c r="F5" s="19">
        <v>0</v>
      </c>
      <c r="G5" s="25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37">
        <v>0.41419999999999996</v>
      </c>
      <c r="O5" s="37">
        <v>1.22772242866731</v>
      </c>
      <c r="P5" s="37">
        <v>0.4605</v>
      </c>
      <c r="Q5" s="37">
        <v>1.8215836136668133</v>
      </c>
      <c r="R5" s="37">
        <v>0.7666146460951804</v>
      </c>
      <c r="S5" s="19">
        <v>0</v>
      </c>
      <c r="T5" s="19">
        <v>0</v>
      </c>
      <c r="U5" s="37">
        <v>0.23349733379437074</v>
      </c>
      <c r="V5" s="37">
        <v>1.2193999999999998</v>
      </c>
      <c r="W5" s="37">
        <v>1.7676000000000003</v>
      </c>
      <c r="X5" s="37">
        <v>0.6169999999999999</v>
      </c>
      <c r="Y5" s="19">
        <v>0</v>
      </c>
      <c r="Z5" s="37">
        <v>0.11529999999999999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37">
        <v>0.7545882197293323</v>
      </c>
      <c r="AM5" s="37">
        <v>0.4608611010922299</v>
      </c>
      <c r="AN5" s="19">
        <v>0</v>
      </c>
    </row>
    <row r="6" spans="1:40" ht="15">
      <c r="A6" s="5">
        <v>4</v>
      </c>
      <c r="B6" s="5">
        <v>4</v>
      </c>
      <c r="C6" s="1" t="s">
        <v>231</v>
      </c>
      <c r="D6" s="19">
        <v>0</v>
      </c>
      <c r="E6" s="37">
        <v>1.3019999999999998</v>
      </c>
      <c r="F6" s="19">
        <v>0</v>
      </c>
      <c r="G6" s="25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7">
        <v>0.8984</v>
      </c>
      <c r="O6" s="37">
        <v>1.3556794682349038</v>
      </c>
      <c r="P6" s="37">
        <v>0.40609999999999996</v>
      </c>
      <c r="Q6" s="37">
        <v>1.8215836136668135</v>
      </c>
      <c r="R6" s="37">
        <v>0.7666146460951804</v>
      </c>
      <c r="S6" s="19">
        <v>0</v>
      </c>
      <c r="T6" s="19">
        <v>0</v>
      </c>
      <c r="U6" s="37">
        <v>0.23349733379437076</v>
      </c>
      <c r="V6" s="37">
        <v>0.9718</v>
      </c>
      <c r="W6" s="37">
        <v>1.7935</v>
      </c>
      <c r="X6" s="37">
        <v>0.39929999999999993</v>
      </c>
      <c r="Y6" s="19">
        <v>0</v>
      </c>
      <c r="Z6" s="37">
        <v>0.22410000000000002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37">
        <v>0.7545882197293324</v>
      </c>
      <c r="AM6" s="37">
        <v>0.4608611010922299</v>
      </c>
      <c r="AN6" s="19">
        <v>0</v>
      </c>
    </row>
    <row r="7" spans="1:40" ht="15">
      <c r="A7" s="5">
        <v>5</v>
      </c>
      <c r="B7" s="5">
        <v>5</v>
      </c>
      <c r="C7" s="1" t="s">
        <v>232</v>
      </c>
      <c r="D7" s="19">
        <v>0</v>
      </c>
      <c r="E7" s="37">
        <v>0.553434918396728</v>
      </c>
      <c r="F7" s="37">
        <v>0.5317421914831376</v>
      </c>
      <c r="G7" s="25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7">
        <v>1.3386111968400145</v>
      </c>
      <c r="O7" s="37">
        <v>0.7947973399583007</v>
      </c>
      <c r="P7" s="37">
        <v>0.9101356186458286</v>
      </c>
      <c r="Q7" s="37">
        <v>1.8215836136668129</v>
      </c>
      <c r="R7" s="37">
        <v>0.7666146460951802</v>
      </c>
      <c r="S7" s="19">
        <v>0</v>
      </c>
      <c r="T7" s="19">
        <v>0</v>
      </c>
      <c r="U7" s="37">
        <v>0.2334973337943708</v>
      </c>
      <c r="V7" s="37">
        <v>1.3820499844594105</v>
      </c>
      <c r="W7" s="37">
        <v>1.570111389053799</v>
      </c>
      <c r="X7" s="37">
        <v>0.8295434690100716</v>
      </c>
      <c r="Y7" s="37">
        <v>0.005700000000000001</v>
      </c>
      <c r="Z7" s="37">
        <v>0.17583205306160785</v>
      </c>
      <c r="AA7" s="37">
        <v>1.0571547188324975</v>
      </c>
      <c r="AB7" s="37">
        <v>1.5306257165824044</v>
      </c>
      <c r="AC7" s="37">
        <v>1.5606120315994685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37">
        <v>0.7545882197293318</v>
      </c>
      <c r="AM7" s="37">
        <v>0.4608611010922299</v>
      </c>
      <c r="AN7" s="19">
        <v>0</v>
      </c>
    </row>
    <row r="8" spans="1:40" ht="15">
      <c r="A8" s="5">
        <v>6</v>
      </c>
      <c r="B8" s="5">
        <v>6</v>
      </c>
      <c r="C8" s="1" t="s">
        <v>233</v>
      </c>
      <c r="D8" s="19">
        <v>0</v>
      </c>
      <c r="E8" s="37">
        <v>0.40700115761028516</v>
      </c>
      <c r="F8" s="37">
        <v>0.8293268077673266</v>
      </c>
      <c r="G8" s="25">
        <v>0</v>
      </c>
      <c r="H8" s="37">
        <v>0.47126313270752807</v>
      </c>
      <c r="I8" s="37">
        <v>0.12199999999999998</v>
      </c>
      <c r="J8" s="19">
        <v>0</v>
      </c>
      <c r="K8" s="37">
        <v>0.1192</v>
      </c>
      <c r="L8" s="19">
        <v>0</v>
      </c>
      <c r="M8" s="37">
        <v>0.045799999999999993</v>
      </c>
      <c r="N8" s="37">
        <v>0.8563032620683909</v>
      </c>
      <c r="O8" s="37">
        <v>0.8844395467334529</v>
      </c>
      <c r="P8" s="37">
        <v>0.6479424514023002</v>
      </c>
      <c r="Q8" s="37">
        <v>1.821583613666813</v>
      </c>
      <c r="R8" s="37">
        <v>0.7666146460951803</v>
      </c>
      <c r="S8" s="19">
        <v>0</v>
      </c>
      <c r="T8" s="37">
        <v>0.0395</v>
      </c>
      <c r="U8" s="37">
        <v>0.1431533168099391</v>
      </c>
      <c r="V8" s="37">
        <v>0.6839916018426079</v>
      </c>
      <c r="W8" s="37">
        <v>0.9859310273455133</v>
      </c>
      <c r="X8" s="37">
        <v>0.195621625</v>
      </c>
      <c r="Y8" s="37">
        <v>0.10583638676271949</v>
      </c>
      <c r="Z8" s="37">
        <v>0.20222386337655401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37">
        <v>0.7545882197293321</v>
      </c>
      <c r="AM8" s="37">
        <v>0.4608611010922299</v>
      </c>
      <c r="AN8" s="19">
        <v>0</v>
      </c>
    </row>
    <row r="9" spans="1:40" ht="15">
      <c r="A9" s="5">
        <v>7</v>
      </c>
      <c r="B9" s="5">
        <v>7</v>
      </c>
      <c r="C9" s="1" t="s">
        <v>234</v>
      </c>
      <c r="D9" s="19">
        <v>0</v>
      </c>
      <c r="E9" s="37">
        <v>0.5067374667325145</v>
      </c>
      <c r="F9" s="37">
        <v>1.163</v>
      </c>
      <c r="G9" s="25">
        <v>0</v>
      </c>
      <c r="H9" s="37">
        <v>0.1275</v>
      </c>
      <c r="I9" s="37">
        <v>0.1509</v>
      </c>
      <c r="J9" s="19">
        <v>0</v>
      </c>
      <c r="K9" s="37">
        <v>0.1312</v>
      </c>
      <c r="L9" s="19">
        <v>0</v>
      </c>
      <c r="M9" s="19">
        <v>0</v>
      </c>
      <c r="N9" s="37">
        <v>0.5576670728919793</v>
      </c>
      <c r="O9" s="37">
        <v>0.3916916888632645</v>
      </c>
      <c r="P9" s="37">
        <v>1.0476847029853973</v>
      </c>
      <c r="Q9" s="37">
        <v>0.01599404540274254</v>
      </c>
      <c r="R9" s="37">
        <v>0.7666146460951803</v>
      </c>
      <c r="S9" s="19">
        <v>0</v>
      </c>
      <c r="T9" s="37">
        <v>0.0893</v>
      </c>
      <c r="U9" s="37">
        <v>0.1561761846472428</v>
      </c>
      <c r="V9" s="37">
        <v>0.24845528662621258</v>
      </c>
      <c r="W9" s="37">
        <v>0.7534387991317887</v>
      </c>
      <c r="X9" s="37">
        <v>0.04160891072891072</v>
      </c>
      <c r="Y9" s="37">
        <v>0.0057</v>
      </c>
      <c r="Z9" s="37">
        <v>0.2793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37">
        <v>0.005813985484018906</v>
      </c>
      <c r="AM9" s="37">
        <v>0.4608611010922299</v>
      </c>
      <c r="AN9" s="19">
        <v>0</v>
      </c>
    </row>
    <row r="10" spans="1:40" ht="15">
      <c r="A10" s="5">
        <v>8</v>
      </c>
      <c r="B10" s="5">
        <v>8</v>
      </c>
      <c r="C10" s="1" t="s">
        <v>235</v>
      </c>
      <c r="D10" s="19">
        <v>0</v>
      </c>
      <c r="E10" s="37">
        <v>0.5031147379377052</v>
      </c>
      <c r="F10" s="37">
        <v>0.5040149868554108</v>
      </c>
      <c r="G10" s="25">
        <v>0</v>
      </c>
      <c r="H10" s="37">
        <v>0.5474884613500012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7">
        <v>0.8148520230542409</v>
      </c>
      <c r="O10" s="37">
        <v>1.4849725221874632</v>
      </c>
      <c r="P10" s="37">
        <v>0.6821237881162152</v>
      </c>
      <c r="Q10" s="37">
        <v>1.821583613666813</v>
      </c>
      <c r="R10" s="37">
        <v>0.7666146460951802</v>
      </c>
      <c r="S10" s="19">
        <v>0</v>
      </c>
      <c r="T10" s="19">
        <v>0</v>
      </c>
      <c r="U10" s="37">
        <v>0.24206793205251476</v>
      </c>
      <c r="V10" s="37">
        <v>1.3219771618110168</v>
      </c>
      <c r="W10" s="37">
        <v>0.4434469328148175</v>
      </c>
      <c r="X10" s="37">
        <v>1.1275837027501832</v>
      </c>
      <c r="Y10" s="37">
        <v>0.0057</v>
      </c>
      <c r="Z10" s="37">
        <v>0.4620046725847898</v>
      </c>
      <c r="AA10" s="19">
        <v>0</v>
      </c>
      <c r="AB10" s="19">
        <v>0</v>
      </c>
      <c r="AC10" s="37">
        <v>0.4266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37">
        <v>0.7545882197293324</v>
      </c>
      <c r="AM10" s="37">
        <v>0.4608611010922299</v>
      </c>
      <c r="AN10" s="19">
        <v>0</v>
      </c>
    </row>
    <row r="11" spans="1:40" ht="15">
      <c r="A11" s="5">
        <v>9</v>
      </c>
      <c r="B11" s="5">
        <v>9</v>
      </c>
      <c r="C11" s="1" t="s">
        <v>236</v>
      </c>
      <c r="D11" s="37">
        <v>0.07735240293582764</v>
      </c>
      <c r="E11" s="37">
        <v>0.0759862101018642</v>
      </c>
      <c r="F11" s="37">
        <v>1.0252216143568544</v>
      </c>
      <c r="G11" s="57">
        <v>0</v>
      </c>
      <c r="H11" s="37">
        <v>0.22635980822958807</v>
      </c>
      <c r="I11" s="37">
        <v>0.10803790308739454</v>
      </c>
      <c r="J11" s="19">
        <v>0</v>
      </c>
      <c r="K11" s="37">
        <v>0.08715218293029592</v>
      </c>
      <c r="L11" s="19">
        <v>0</v>
      </c>
      <c r="M11" s="19">
        <v>0</v>
      </c>
      <c r="N11" s="37">
        <v>0.4441931048540979</v>
      </c>
      <c r="O11" s="37">
        <v>0.6197272571434332</v>
      </c>
      <c r="P11" s="37">
        <v>0.3354232247956544</v>
      </c>
      <c r="Q11" s="37">
        <v>1.821583613666813</v>
      </c>
      <c r="R11" s="37">
        <v>0.7666146460951803</v>
      </c>
      <c r="S11" s="19">
        <v>0</v>
      </c>
      <c r="T11" s="19">
        <v>0</v>
      </c>
      <c r="U11" s="37">
        <v>0.23349733379437082</v>
      </c>
      <c r="V11" s="37">
        <v>1.4415331242248723</v>
      </c>
      <c r="W11" s="37">
        <v>2.154826118758692</v>
      </c>
      <c r="X11" s="37">
        <v>0.1828953536623058</v>
      </c>
      <c r="Y11" s="37">
        <v>0.08305683851725607</v>
      </c>
      <c r="Z11" s="37">
        <v>0.33982409404126857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37">
        <v>0.7545882197293322</v>
      </c>
      <c r="AM11" s="37">
        <v>0.46086110109222983</v>
      </c>
      <c r="AN11" s="19">
        <v>0</v>
      </c>
    </row>
    <row r="12" spans="1:40" ht="15">
      <c r="A12" s="5">
        <v>10</v>
      </c>
      <c r="B12" s="5">
        <v>10</v>
      </c>
      <c r="C12" s="1" t="s">
        <v>237</v>
      </c>
      <c r="D12" s="19">
        <v>0</v>
      </c>
      <c r="E12" s="37">
        <v>0.21331619718318406</v>
      </c>
      <c r="F12" s="37">
        <v>0.1792126858824274</v>
      </c>
      <c r="G12" s="25">
        <v>0</v>
      </c>
      <c r="H12" s="37">
        <v>1.0225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7">
        <v>0.819402906542662</v>
      </c>
      <c r="O12" s="37">
        <v>1.8651669873926853</v>
      </c>
      <c r="P12" s="37">
        <v>0.5833158262156262</v>
      </c>
      <c r="Q12" s="38">
        <v>1.821583613666813</v>
      </c>
      <c r="R12" s="37">
        <v>0.7666146460951803</v>
      </c>
      <c r="S12" s="19">
        <v>0</v>
      </c>
      <c r="T12" s="19">
        <v>0</v>
      </c>
      <c r="U12" s="37">
        <v>0.23349733379437082</v>
      </c>
      <c r="V12" s="37">
        <v>1.0843338595083232</v>
      </c>
      <c r="W12" s="37">
        <v>0.18007402390961633</v>
      </c>
      <c r="X12" s="37">
        <v>1.2041959742899637</v>
      </c>
      <c r="Y12" s="37">
        <v>0.012091050190087544</v>
      </c>
      <c r="Z12" s="37">
        <v>0.43770324406859756</v>
      </c>
      <c r="AA12" s="19">
        <v>0</v>
      </c>
      <c r="AB12" s="19">
        <v>0</v>
      </c>
      <c r="AC12" s="37">
        <v>0.14269999999999997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37">
        <v>0.7545882197293323</v>
      </c>
      <c r="AM12" s="37">
        <v>0.4608611010922299</v>
      </c>
      <c r="AN12" s="19">
        <v>0</v>
      </c>
    </row>
    <row r="13" spans="1:40" ht="15">
      <c r="A13" s="5">
        <v>11</v>
      </c>
      <c r="B13" s="5">
        <v>11</v>
      </c>
      <c r="C13" s="1" t="s">
        <v>238</v>
      </c>
      <c r="D13" s="19">
        <v>0</v>
      </c>
      <c r="E13" s="37">
        <v>0.49193746102001</v>
      </c>
      <c r="F13" s="37">
        <v>1.0932</v>
      </c>
      <c r="G13" s="25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7">
        <v>0.631</v>
      </c>
      <c r="O13" s="37">
        <v>0.899343325707677</v>
      </c>
      <c r="P13" s="37">
        <v>0.3786</v>
      </c>
      <c r="Q13" s="38">
        <v>1.821583613666813</v>
      </c>
      <c r="R13" s="37">
        <v>0.7666146460951803</v>
      </c>
      <c r="S13" s="19">
        <v>0</v>
      </c>
      <c r="T13" s="19">
        <v>0</v>
      </c>
      <c r="U13" s="37">
        <v>0.23349733379437082</v>
      </c>
      <c r="V13" s="37">
        <v>2.3754</v>
      </c>
      <c r="W13" s="37">
        <v>0.0389</v>
      </c>
      <c r="X13" s="37">
        <v>0.1902</v>
      </c>
      <c r="Y13" s="37">
        <v>0.9028000000000002</v>
      </c>
      <c r="Z13" s="37">
        <v>0.23100000000000007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37">
        <v>0.7545882197293325</v>
      </c>
      <c r="AM13" s="37">
        <v>0.46086110109222983</v>
      </c>
      <c r="AN13" s="19">
        <v>0</v>
      </c>
    </row>
    <row r="14" spans="1:40" ht="15">
      <c r="A14" s="5">
        <v>12</v>
      </c>
      <c r="B14" s="5">
        <v>12</v>
      </c>
      <c r="C14" s="1" t="s">
        <v>239</v>
      </c>
      <c r="D14" s="19">
        <v>0</v>
      </c>
      <c r="E14" s="19">
        <v>0</v>
      </c>
      <c r="F14" s="37">
        <v>0.33150000000000013</v>
      </c>
      <c r="G14" s="25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7">
        <v>1.2352000000000003</v>
      </c>
      <c r="O14" s="37">
        <v>0.9360605083069815</v>
      </c>
      <c r="P14" s="37">
        <v>0.5357000000000001</v>
      </c>
      <c r="Q14" s="38">
        <v>1.821583613666814</v>
      </c>
      <c r="R14" s="37">
        <v>0.7666146460951805</v>
      </c>
      <c r="S14" s="19">
        <v>0</v>
      </c>
      <c r="T14" s="19">
        <v>0</v>
      </c>
      <c r="U14" s="37">
        <v>0.23349733379437074</v>
      </c>
      <c r="V14" s="37">
        <v>9.768499999999998</v>
      </c>
      <c r="W14" s="37">
        <v>1.0899000000000003</v>
      </c>
      <c r="X14" s="37">
        <v>0.49399999999999994</v>
      </c>
      <c r="Y14" s="37">
        <v>0.0057</v>
      </c>
      <c r="Z14" s="37">
        <v>0.26689999999999997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37">
        <v>0.7545882197293324</v>
      </c>
      <c r="AM14" s="37">
        <v>0.4608611010922301</v>
      </c>
      <c r="AN14" s="19">
        <v>0</v>
      </c>
    </row>
    <row r="15" spans="1:40" ht="15">
      <c r="A15" s="5">
        <v>13</v>
      </c>
      <c r="B15" s="5">
        <v>13</v>
      </c>
      <c r="C15" s="1" t="s">
        <v>240</v>
      </c>
      <c r="D15" s="19">
        <v>0</v>
      </c>
      <c r="E15" s="19">
        <v>0</v>
      </c>
      <c r="F15" s="37">
        <v>0.4661</v>
      </c>
      <c r="G15" s="25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7">
        <v>0.3299</v>
      </c>
      <c r="O15" s="37">
        <v>1.526262361035406</v>
      </c>
      <c r="P15" s="37">
        <v>0.24039999999999997</v>
      </c>
      <c r="Q15" s="38">
        <v>1.8215836136668138</v>
      </c>
      <c r="R15" s="37">
        <v>0.7666146460951803</v>
      </c>
      <c r="S15" s="19">
        <v>0</v>
      </c>
      <c r="T15" s="19">
        <v>0</v>
      </c>
      <c r="U15" s="37">
        <v>0.2244</v>
      </c>
      <c r="V15" s="37">
        <v>0.42779999999999996</v>
      </c>
      <c r="W15" s="37">
        <v>1.0899</v>
      </c>
      <c r="X15" s="37">
        <v>0.21400000000000002</v>
      </c>
      <c r="Y15" s="37">
        <v>0.33279999999999993</v>
      </c>
      <c r="Z15" s="37">
        <v>0.3802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37">
        <v>0.7545882197293327</v>
      </c>
      <c r="AM15" s="37">
        <v>0.4608611010922298</v>
      </c>
      <c r="AN15" s="19">
        <v>0</v>
      </c>
    </row>
    <row r="16" spans="1:40" ht="15">
      <c r="A16" s="5">
        <v>14</v>
      </c>
      <c r="B16" s="5">
        <v>14</v>
      </c>
      <c r="C16" s="1" t="s">
        <v>241</v>
      </c>
      <c r="D16" s="19">
        <v>0</v>
      </c>
      <c r="E16" s="19">
        <v>0</v>
      </c>
      <c r="F16" s="37">
        <v>0.44179999999999997</v>
      </c>
      <c r="G16" s="25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7">
        <v>0.7257000000000001</v>
      </c>
      <c r="O16" s="37">
        <v>0.7801199890641677</v>
      </c>
      <c r="P16" s="37">
        <v>0.3523</v>
      </c>
      <c r="Q16" s="38">
        <v>1.8215836136668135</v>
      </c>
      <c r="R16" s="37">
        <v>0.7666146460951805</v>
      </c>
      <c r="S16" s="37">
        <v>0.6802721088435374</v>
      </c>
      <c r="T16" s="19">
        <v>0</v>
      </c>
      <c r="U16" s="37">
        <v>44.84870000000001</v>
      </c>
      <c r="V16" s="37">
        <v>2.2207000000000003</v>
      </c>
      <c r="W16" s="37">
        <v>4.0362</v>
      </c>
      <c r="X16" s="38">
        <v>0.5928</v>
      </c>
      <c r="Y16" s="37">
        <v>1.3590999999999998</v>
      </c>
      <c r="Z16" s="37">
        <v>0.29150000000000004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37">
        <v>0.7545882197293327</v>
      </c>
      <c r="AM16" s="37">
        <v>0.4608611010922301</v>
      </c>
      <c r="AN16" s="19">
        <v>0</v>
      </c>
    </row>
    <row r="17" spans="1:40" ht="15">
      <c r="A17" s="5">
        <v>15</v>
      </c>
      <c r="B17" s="5">
        <v>15</v>
      </c>
      <c r="C17" s="1" t="s">
        <v>225</v>
      </c>
      <c r="D17" s="19">
        <v>0</v>
      </c>
      <c r="E17" s="19">
        <v>0</v>
      </c>
      <c r="F17" s="37">
        <v>0.4661</v>
      </c>
      <c r="G17" s="25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7">
        <v>0.4114</v>
      </c>
      <c r="O17" s="37">
        <v>2.222844150928747</v>
      </c>
      <c r="P17" s="37">
        <v>0.026</v>
      </c>
      <c r="Q17" s="38">
        <v>1.821583613666813</v>
      </c>
      <c r="R17" s="37">
        <v>0.7666146460951802</v>
      </c>
      <c r="S17" s="19">
        <v>0</v>
      </c>
      <c r="T17" s="19">
        <v>0</v>
      </c>
      <c r="U17" s="37">
        <v>0.2334973337943708</v>
      </c>
      <c r="V17" s="37">
        <v>0.4278</v>
      </c>
      <c r="W17" s="37">
        <v>1.0899</v>
      </c>
      <c r="X17" s="38">
        <v>0.0496</v>
      </c>
      <c r="Y17" s="19">
        <v>0</v>
      </c>
      <c r="Z17" s="37">
        <v>0.0499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37">
        <v>0.7545882197293324</v>
      </c>
      <c r="AM17" s="37">
        <v>0.46086110109222983</v>
      </c>
      <c r="AN17" s="19">
        <v>0</v>
      </c>
    </row>
    <row r="18" spans="1:40" ht="15">
      <c r="A18" s="5">
        <v>16</v>
      </c>
      <c r="B18" s="5">
        <v>16</v>
      </c>
      <c r="C18" s="1" t="s">
        <v>15</v>
      </c>
      <c r="D18" s="19">
        <v>0</v>
      </c>
      <c r="E18" s="37">
        <v>0.6363131455635601</v>
      </c>
      <c r="F18" s="37">
        <v>0.4661</v>
      </c>
      <c r="G18" s="25">
        <v>0</v>
      </c>
      <c r="H18" s="37">
        <v>0.3331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37">
        <v>0.6432745714917962</v>
      </c>
      <c r="O18" s="37">
        <v>1.0944211864469615</v>
      </c>
      <c r="P18" s="37">
        <v>0.5662830572283255</v>
      </c>
      <c r="Q18" s="38">
        <v>1.821583613666813</v>
      </c>
      <c r="R18" s="37">
        <v>0.7666146460951803</v>
      </c>
      <c r="S18" s="19">
        <v>0</v>
      </c>
      <c r="T18" s="19">
        <v>0</v>
      </c>
      <c r="U18" s="37">
        <v>0.23349733379437076</v>
      </c>
      <c r="V18" s="37">
        <v>1.6028460312811479</v>
      </c>
      <c r="W18" s="37">
        <v>5.2012561579394605</v>
      </c>
      <c r="X18" s="38">
        <v>0.3865867656148449</v>
      </c>
      <c r="Y18" s="19">
        <v>0</v>
      </c>
      <c r="Z18" s="37">
        <v>0.1883675955932675</v>
      </c>
      <c r="AA18" s="19">
        <v>0</v>
      </c>
      <c r="AB18" s="19">
        <v>0</v>
      </c>
      <c r="AC18" s="37">
        <v>2.2297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37">
        <v>0.7545882197293323</v>
      </c>
      <c r="AM18" s="37">
        <v>0.46086110109222983</v>
      </c>
      <c r="AN18" s="19">
        <v>0</v>
      </c>
    </row>
    <row r="19" spans="1:40" ht="15">
      <c r="A19" s="5">
        <v>17</v>
      </c>
      <c r="B19" s="5">
        <v>17</v>
      </c>
      <c r="C19" s="1" t="s">
        <v>242</v>
      </c>
      <c r="D19" s="19">
        <v>0</v>
      </c>
      <c r="E19" s="37">
        <v>0.49193746102001</v>
      </c>
      <c r="F19" s="19">
        <v>0</v>
      </c>
      <c r="G19" s="25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7">
        <v>3.4232</v>
      </c>
      <c r="O19" s="37">
        <v>4.781390150504665</v>
      </c>
      <c r="P19" s="37">
        <v>2.1802000000000006</v>
      </c>
      <c r="Q19" s="38">
        <v>2.0112490404649632</v>
      </c>
      <c r="R19" s="37">
        <v>0.7666146460951804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37">
        <v>0.148</v>
      </c>
      <c r="Y19" s="19">
        <v>0</v>
      </c>
      <c r="Z19" s="37">
        <v>2.3058999999999994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37">
        <v>0.46086110109222994</v>
      </c>
      <c r="AN19" s="19">
        <v>0</v>
      </c>
    </row>
    <row r="20" spans="1:40" ht="15">
      <c r="A20" s="5">
        <v>18</v>
      </c>
      <c r="B20" s="5">
        <v>18</v>
      </c>
      <c r="C20" s="1" t="s">
        <v>243</v>
      </c>
      <c r="D20" s="37">
        <v>0.5660126631682642</v>
      </c>
      <c r="E20" s="37">
        <v>0.6293089356307927</v>
      </c>
      <c r="F20" s="37">
        <v>0.46609999999999996</v>
      </c>
      <c r="G20" s="25">
        <v>0</v>
      </c>
      <c r="H20" s="37">
        <v>0.07457922409926383</v>
      </c>
      <c r="I20" s="37">
        <v>0.11574811742178606</v>
      </c>
      <c r="J20" s="19">
        <v>0</v>
      </c>
      <c r="K20" s="37">
        <v>0.07062242678576178</v>
      </c>
      <c r="L20" s="19">
        <v>0</v>
      </c>
      <c r="M20" s="37">
        <v>0.045599999999999995</v>
      </c>
      <c r="N20" s="37">
        <v>1.0395814638826444</v>
      </c>
      <c r="O20" s="37">
        <v>0.18633628645589675</v>
      </c>
      <c r="P20" s="37">
        <v>0.1792229683138397</v>
      </c>
      <c r="Q20" s="38">
        <v>0.21113147573924335</v>
      </c>
      <c r="R20" s="19">
        <v>0</v>
      </c>
      <c r="S20" s="19">
        <v>0</v>
      </c>
      <c r="T20" s="37">
        <v>0.0172</v>
      </c>
      <c r="U20" s="19">
        <v>0</v>
      </c>
      <c r="V20" s="19">
        <v>0</v>
      </c>
      <c r="W20" s="19">
        <v>0</v>
      </c>
      <c r="X20" s="37">
        <v>0.04176557623581939</v>
      </c>
      <c r="Y20" s="37">
        <v>0.004161786150598744</v>
      </c>
      <c r="Z20" s="37">
        <v>0.11700243874463848</v>
      </c>
      <c r="AA20" s="19">
        <v>0</v>
      </c>
      <c r="AB20" s="19">
        <v>0</v>
      </c>
      <c r="AC20" s="37">
        <v>1.465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</row>
    <row r="21" spans="1:40" ht="15">
      <c r="A21" s="5">
        <v>19</v>
      </c>
      <c r="B21" s="5">
        <v>19</v>
      </c>
      <c r="C21" s="1" t="s">
        <v>244</v>
      </c>
      <c r="D21" s="19">
        <v>0</v>
      </c>
      <c r="E21" s="37">
        <v>0.7292531803812644</v>
      </c>
      <c r="F21" s="19">
        <v>0</v>
      </c>
      <c r="G21" s="25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7">
        <v>0.49819875253124113</v>
      </c>
      <c r="O21" s="37">
        <v>3.7803721190078976</v>
      </c>
      <c r="P21" s="37">
        <v>1.2506124625914565</v>
      </c>
      <c r="Q21" s="38">
        <v>1.8215836136668133</v>
      </c>
      <c r="R21" s="37">
        <v>0.7666146460951803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38">
        <v>0.009</v>
      </c>
      <c r="Y21" s="19">
        <v>0</v>
      </c>
      <c r="Z21" s="37">
        <v>0.6520124099831386</v>
      </c>
      <c r="AA21" s="19">
        <v>0</v>
      </c>
      <c r="AB21" s="19">
        <v>0</v>
      </c>
      <c r="AC21" s="19">
        <v>0</v>
      </c>
      <c r="AD21" s="37">
        <v>1.6691641344483952</v>
      </c>
      <c r="AE21" s="37">
        <v>1.3523587147570244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37">
        <v>0.7545882197293322</v>
      </c>
      <c r="AM21" s="37">
        <v>0.46086110109222983</v>
      </c>
      <c r="AN21" s="19">
        <v>0</v>
      </c>
    </row>
    <row r="22" spans="1:40" ht="15">
      <c r="A22" s="5">
        <v>20</v>
      </c>
      <c r="B22" s="5">
        <v>20</v>
      </c>
      <c r="C22" s="1" t="s">
        <v>226</v>
      </c>
      <c r="D22" s="19">
        <v>0</v>
      </c>
      <c r="E22" s="19">
        <v>0</v>
      </c>
      <c r="F22" s="19">
        <v>0</v>
      </c>
      <c r="G22" s="25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37">
        <v>0.28089887640449446</v>
      </c>
      <c r="O22" s="19">
        <v>0</v>
      </c>
      <c r="P22" s="37">
        <v>0.2808988764044944</v>
      </c>
      <c r="Q22" s="38">
        <v>1.8215836136668135</v>
      </c>
      <c r="R22" s="37">
        <v>0.7666146460951803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37">
        <v>0.009</v>
      </c>
      <c r="Y22" s="19">
        <v>0</v>
      </c>
      <c r="Z22" s="37">
        <v>0.007100000000000001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37">
        <v>0.7545882197293323</v>
      </c>
      <c r="AM22" s="37">
        <v>0.4608611010922299</v>
      </c>
      <c r="AN22" s="19">
        <v>0</v>
      </c>
    </row>
    <row r="23" spans="1:40" ht="15">
      <c r="A23" s="5">
        <v>21</v>
      </c>
      <c r="B23" s="5">
        <v>21</v>
      </c>
      <c r="C23" s="1" t="s">
        <v>227</v>
      </c>
      <c r="D23" s="19">
        <v>0</v>
      </c>
      <c r="E23" s="19">
        <v>0</v>
      </c>
      <c r="F23" s="19">
        <v>0</v>
      </c>
      <c r="G23" s="25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37">
        <v>0.2808988764044944</v>
      </c>
      <c r="O23" s="19">
        <v>0</v>
      </c>
      <c r="P23" s="37">
        <v>0.28089887640449435</v>
      </c>
      <c r="Q23" s="37">
        <v>1.8215836136668135</v>
      </c>
      <c r="R23" s="37">
        <v>0.7666146460951804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37">
        <v>0.009</v>
      </c>
      <c r="Y23" s="19">
        <v>0</v>
      </c>
      <c r="Z23" s="37">
        <v>0.0070999999999999995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37">
        <v>0.7545882197293323</v>
      </c>
      <c r="AM23" s="37">
        <v>0.4608611010922299</v>
      </c>
      <c r="AN23" s="19">
        <v>0</v>
      </c>
    </row>
    <row r="24" spans="1:40" ht="15">
      <c r="A24" s="5">
        <v>22</v>
      </c>
      <c r="B24" s="5">
        <v>22</v>
      </c>
      <c r="C24" s="1" t="s">
        <v>245</v>
      </c>
      <c r="D24" s="19">
        <v>0</v>
      </c>
      <c r="E24" s="19">
        <v>0</v>
      </c>
      <c r="F24" s="19">
        <v>0</v>
      </c>
      <c r="G24" s="25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37">
        <v>0.2808988764044944</v>
      </c>
      <c r="O24" s="19">
        <v>0</v>
      </c>
      <c r="P24" s="37">
        <v>0.2808988764044944</v>
      </c>
      <c r="Q24" s="38">
        <v>1.8215836136668133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38">
        <v>0.009000000000000001</v>
      </c>
      <c r="Y24" s="19">
        <v>0</v>
      </c>
      <c r="Z24" s="37">
        <v>0.007100000000000001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37">
        <v>0.7545882197293323</v>
      </c>
      <c r="AM24" s="19">
        <v>0</v>
      </c>
      <c r="AN24" s="19">
        <v>0</v>
      </c>
    </row>
    <row r="25" spans="1:40" ht="15">
      <c r="A25" s="5">
        <v>23</v>
      </c>
      <c r="B25" s="5">
        <v>23</v>
      </c>
      <c r="C25" s="1" t="s">
        <v>246</v>
      </c>
      <c r="D25" s="19">
        <v>0</v>
      </c>
      <c r="E25" s="37">
        <v>0.5417803270725792</v>
      </c>
      <c r="F25" s="19">
        <v>0</v>
      </c>
      <c r="G25" s="25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37">
        <v>3.1037115742232477</v>
      </c>
      <c r="O25" s="37">
        <v>3.389679130853514</v>
      </c>
      <c r="P25" s="37">
        <v>0.3415896401347796</v>
      </c>
      <c r="Q25" s="38">
        <v>1.6382864050360249</v>
      </c>
      <c r="R25" s="37">
        <v>0.24808029246458338</v>
      </c>
      <c r="S25" s="37">
        <v>0.6802721088435374</v>
      </c>
      <c r="T25" s="19">
        <v>0</v>
      </c>
      <c r="U25" s="19">
        <v>0</v>
      </c>
      <c r="V25" s="19">
        <v>0</v>
      </c>
      <c r="W25" s="19">
        <v>0</v>
      </c>
      <c r="X25" s="38">
        <v>0.29032529301380217</v>
      </c>
      <c r="Y25" s="19">
        <v>0</v>
      </c>
      <c r="Z25" s="37">
        <v>0.09741611347677705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37">
        <v>0.6537273780444506</v>
      </c>
      <c r="AM25" s="37">
        <v>0.24738517851436245</v>
      </c>
      <c r="AN25" s="37">
        <v>0.24755695191737784</v>
      </c>
    </row>
    <row r="26" spans="1:40" ht="15">
      <c r="A26" s="5">
        <v>24</v>
      </c>
      <c r="B26" s="5">
        <v>24</v>
      </c>
      <c r="C26" s="1" t="s">
        <v>247</v>
      </c>
      <c r="D26" s="19">
        <v>0</v>
      </c>
      <c r="E26" s="19">
        <v>0</v>
      </c>
      <c r="F26" s="19">
        <v>0</v>
      </c>
      <c r="G26" s="25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7">
        <v>0.5317</v>
      </c>
      <c r="O26" s="19">
        <v>0</v>
      </c>
      <c r="P26" s="37">
        <v>0.28279999999999994</v>
      </c>
      <c r="Q26" s="50">
        <v>0</v>
      </c>
      <c r="R26" s="37">
        <v>0.7666146460951803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38">
        <v>2.445300102233887</v>
      </c>
      <c r="Y26" s="19">
        <v>0</v>
      </c>
      <c r="Z26" s="37">
        <v>0.0879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37">
        <v>0.46086110109222994</v>
      </c>
      <c r="AN26" s="19">
        <v>0</v>
      </c>
    </row>
    <row r="27" spans="1:40" ht="15">
      <c r="A27" s="5">
        <v>25</v>
      </c>
      <c r="B27" s="5">
        <v>25</v>
      </c>
      <c r="C27" s="1" t="s">
        <v>228</v>
      </c>
      <c r="D27" s="19">
        <v>0</v>
      </c>
      <c r="E27" s="37">
        <v>0.6105</v>
      </c>
      <c r="F27" s="19">
        <v>0</v>
      </c>
      <c r="G27" s="25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37">
        <v>0.2808988764044944</v>
      </c>
      <c r="O27" s="19">
        <v>0</v>
      </c>
      <c r="P27" s="37">
        <v>0.2808988764044944</v>
      </c>
      <c r="Q27" s="38">
        <v>1.8215836136668135</v>
      </c>
      <c r="R27" s="37">
        <v>0.7666146460951803</v>
      </c>
      <c r="S27" s="37">
        <v>0.6802721088435374</v>
      </c>
      <c r="T27" s="19">
        <v>0</v>
      </c>
      <c r="U27" s="19">
        <v>0</v>
      </c>
      <c r="V27" s="19">
        <v>0</v>
      </c>
      <c r="W27" s="19">
        <v>0</v>
      </c>
      <c r="X27" s="37">
        <v>0.009000000000000001</v>
      </c>
      <c r="Y27" s="19">
        <v>0</v>
      </c>
      <c r="Z27" s="37">
        <v>0.007100000000000001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37">
        <v>0.7545882197293324</v>
      </c>
      <c r="AM27" s="37">
        <v>0.46086110109222994</v>
      </c>
      <c r="AN27" s="19">
        <v>0</v>
      </c>
    </row>
    <row r="28" spans="1:40" ht="15">
      <c r="A28" s="5">
        <v>26</v>
      </c>
      <c r="B28" s="5">
        <v>26</v>
      </c>
      <c r="C28" s="1" t="s">
        <v>248</v>
      </c>
      <c r="D28" s="19">
        <v>0</v>
      </c>
      <c r="E28" s="37">
        <v>2.1153</v>
      </c>
      <c r="F28" s="19">
        <v>0</v>
      </c>
      <c r="G28" s="25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7">
        <v>0.496</v>
      </c>
      <c r="O28" s="19">
        <v>0</v>
      </c>
      <c r="P28" s="37">
        <v>0.11549999999999995</v>
      </c>
      <c r="Q28" s="37">
        <v>1.397174851167065</v>
      </c>
      <c r="R28" s="37">
        <v>0.7666146460951803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38">
        <v>0.1484</v>
      </c>
      <c r="Y28" s="19">
        <v>0</v>
      </c>
      <c r="Z28" s="37">
        <v>0.0828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37">
        <v>0.21121740807786013</v>
      </c>
      <c r="AM28" s="37">
        <v>0.46086110109222983</v>
      </c>
      <c r="AN28" s="19">
        <v>0</v>
      </c>
    </row>
    <row r="29" spans="1:40" ht="15">
      <c r="A29" s="5">
        <v>27</v>
      </c>
      <c r="B29" s="5">
        <v>27</v>
      </c>
      <c r="C29" s="1" t="s">
        <v>249</v>
      </c>
      <c r="D29" s="19">
        <v>0</v>
      </c>
      <c r="E29" s="37">
        <v>1.7883459879065207</v>
      </c>
      <c r="F29" s="19">
        <v>0</v>
      </c>
      <c r="G29" s="25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7">
        <v>0.49599999999999994</v>
      </c>
      <c r="O29" s="19">
        <v>0</v>
      </c>
      <c r="P29" s="37">
        <v>0.1435149382382423</v>
      </c>
      <c r="Q29" s="37">
        <v>1.8215836136668138</v>
      </c>
      <c r="R29" s="37">
        <v>0.7666146460951802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38">
        <v>0.10636739488870568</v>
      </c>
      <c r="Y29" s="19">
        <v>0</v>
      </c>
      <c r="Z29" s="37">
        <v>0.06507183205046323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37">
        <v>0.7545882197293325</v>
      </c>
      <c r="AM29" s="37">
        <v>0.4608611010922299</v>
      </c>
      <c r="AN29" s="19">
        <v>0</v>
      </c>
    </row>
    <row r="30" spans="1:40" ht="15">
      <c r="A30" s="5">
        <v>28</v>
      </c>
      <c r="B30" s="5">
        <v>28</v>
      </c>
      <c r="C30" s="1" t="s">
        <v>222</v>
      </c>
      <c r="D30" s="19">
        <v>0</v>
      </c>
      <c r="E30" s="19">
        <v>0</v>
      </c>
      <c r="F30" s="19">
        <v>0</v>
      </c>
      <c r="G30" s="25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7">
        <v>0.2808988764044944</v>
      </c>
      <c r="O30" s="19">
        <v>0</v>
      </c>
      <c r="P30" s="37">
        <v>0.2808988764044944</v>
      </c>
      <c r="Q30" s="37">
        <v>1.8215836136668133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38">
        <v>0.009000000000000001</v>
      </c>
      <c r="Y30" s="19">
        <v>0</v>
      </c>
      <c r="Z30" s="37">
        <v>0.0071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37">
        <v>0.7545882197293323</v>
      </c>
      <c r="AM30" s="19">
        <v>0</v>
      </c>
      <c r="AN30" s="19">
        <v>0</v>
      </c>
    </row>
    <row r="31" spans="1:40" ht="15">
      <c r="A31" s="5">
        <v>29</v>
      </c>
      <c r="B31" s="5">
        <v>29</v>
      </c>
      <c r="C31" s="1" t="s">
        <v>250</v>
      </c>
      <c r="D31" s="19">
        <v>0</v>
      </c>
      <c r="E31" s="37">
        <v>0.6105000000000002</v>
      </c>
      <c r="F31" s="37">
        <v>0.0165</v>
      </c>
      <c r="G31" s="25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7">
        <v>0.28724010712541864</v>
      </c>
      <c r="O31" s="19">
        <v>0</v>
      </c>
      <c r="P31" s="37">
        <v>0.2843334995624203</v>
      </c>
      <c r="Q31" s="38">
        <v>1.8215836136668133</v>
      </c>
      <c r="R31" s="37">
        <v>0.7666146460951802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38">
        <v>0.27797170932668086</v>
      </c>
      <c r="Y31" s="19">
        <v>0</v>
      </c>
      <c r="Z31" s="37">
        <v>0.07763315663129738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37">
        <v>0.7545882197293323</v>
      </c>
      <c r="AM31" s="37">
        <v>0.4608611010922299</v>
      </c>
      <c r="AN31" s="19">
        <v>0</v>
      </c>
    </row>
    <row r="32" spans="1:40" ht="15">
      <c r="A32" s="5">
        <v>30</v>
      </c>
      <c r="B32" s="5">
        <v>30</v>
      </c>
      <c r="C32" s="1" t="s">
        <v>251</v>
      </c>
      <c r="D32" s="19">
        <v>0</v>
      </c>
      <c r="E32" s="37">
        <v>0.8500071800831421</v>
      </c>
      <c r="F32" s="37">
        <v>0.37363291748914335</v>
      </c>
      <c r="G32" s="25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37">
        <v>0.5812339245964039</v>
      </c>
      <c r="O32" s="37">
        <v>4.909732083464391</v>
      </c>
      <c r="P32" s="37">
        <v>0.27989073776769086</v>
      </c>
      <c r="Q32" s="38">
        <v>1.821583613666813</v>
      </c>
      <c r="R32" s="37">
        <v>0.7666146460951802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38">
        <v>0.07481536894103118</v>
      </c>
      <c r="Y32" s="19">
        <v>0</v>
      </c>
      <c r="Z32" s="37">
        <v>0.0795414690677046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37">
        <v>0.7545882197293323</v>
      </c>
      <c r="AM32" s="37">
        <v>0.46086110109222983</v>
      </c>
      <c r="AN32" s="19">
        <v>0</v>
      </c>
    </row>
    <row r="33" spans="1:40" ht="15">
      <c r="A33" s="5">
        <v>31</v>
      </c>
      <c r="B33" s="5">
        <v>31</v>
      </c>
      <c r="C33" s="1" t="s">
        <v>17</v>
      </c>
      <c r="D33" s="19">
        <v>0</v>
      </c>
      <c r="E33" s="19">
        <v>0</v>
      </c>
      <c r="F33" s="19">
        <v>0</v>
      </c>
      <c r="G33" s="25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0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50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</row>
    <row r="34" spans="1:40" ht="15">
      <c r="A34" s="5">
        <v>32</v>
      </c>
      <c r="B34" s="5">
        <v>32</v>
      </c>
      <c r="C34" s="1" t="s">
        <v>18</v>
      </c>
      <c r="D34" s="19">
        <v>0</v>
      </c>
      <c r="E34" s="37">
        <v>0.49193746102001007</v>
      </c>
      <c r="F34" s="37">
        <v>0.46609999999999996</v>
      </c>
      <c r="G34" s="25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37">
        <v>0.2808988764044944</v>
      </c>
      <c r="O34" s="37">
        <v>0.45453997274286284</v>
      </c>
      <c r="P34" s="37">
        <v>0.2808988764044944</v>
      </c>
      <c r="Q34" s="38">
        <v>1.821583613666813</v>
      </c>
      <c r="R34" s="37">
        <v>0.7666146460951803</v>
      </c>
      <c r="S34" s="19">
        <v>0</v>
      </c>
      <c r="T34" s="19">
        <v>0</v>
      </c>
      <c r="U34" s="37">
        <v>0.23349733379437076</v>
      </c>
      <c r="V34" s="37">
        <v>0.42780000000000007</v>
      </c>
      <c r="W34" s="37">
        <v>1.0899</v>
      </c>
      <c r="X34" s="37">
        <v>0.009</v>
      </c>
      <c r="Y34" s="19">
        <v>0</v>
      </c>
      <c r="Z34" s="37">
        <v>0.0071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37">
        <v>0.7545882197293323</v>
      </c>
      <c r="AM34" s="37">
        <v>0.4608611010922299</v>
      </c>
      <c r="AN34" s="19">
        <v>0</v>
      </c>
    </row>
    <row r="35" spans="1:40" ht="15">
      <c r="A35" s="7"/>
      <c r="B35" s="7"/>
      <c r="C35" s="8"/>
      <c r="D35" s="39"/>
      <c r="E35" s="39"/>
      <c r="F35" s="39"/>
      <c r="G35" s="51"/>
      <c r="H35" s="39"/>
      <c r="I35" s="39"/>
      <c r="J35" s="52"/>
      <c r="K35" s="39"/>
      <c r="L35" s="52"/>
      <c r="M35" s="39"/>
      <c r="N35" s="39"/>
      <c r="O35" s="39"/>
      <c r="P35" s="39"/>
      <c r="Q35" s="5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51"/>
      <c r="AG35" s="51"/>
      <c r="AH35" s="20"/>
      <c r="AI35" s="51"/>
      <c r="AJ35" s="20"/>
      <c r="AK35" s="20"/>
      <c r="AL35" s="20"/>
      <c r="AM35" s="20"/>
      <c r="AN35" s="20"/>
    </row>
    <row r="36" spans="4:40" ht="15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3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5">
      <c r="A37" s="5">
        <v>34</v>
      </c>
      <c r="C37" s="1" t="s">
        <v>43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55">
        <v>0.2808988764044944</v>
      </c>
      <c r="Q37" s="56">
        <v>0.18459293527848136</v>
      </c>
      <c r="R37" s="55">
        <v>0.11167315839524118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56">
        <v>0.009</v>
      </c>
      <c r="Y37" s="21">
        <v>0</v>
      </c>
      <c r="Z37" s="55">
        <v>0.0071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55">
        <v>0.22537277973717293</v>
      </c>
      <c r="AM37" s="55">
        <v>0.19122759013517382</v>
      </c>
      <c r="AN37" s="21">
        <v>0</v>
      </c>
    </row>
    <row r="38" spans="1:40" ht="15">
      <c r="A38" s="7"/>
      <c r="B38" s="7"/>
      <c r="C38" s="8"/>
      <c r="D38" s="19"/>
      <c r="E38" s="19"/>
      <c r="F38" s="19"/>
      <c r="G38" s="2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M38" s="19"/>
      <c r="AN38" s="1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4" width="10.125" style="5" bestFit="1" customWidth="1"/>
    <col min="15" max="15" width="10.50390625" style="5" bestFit="1" customWidth="1"/>
    <col min="16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16384" width="9.00390625" style="5" customWidth="1"/>
  </cols>
  <sheetData>
    <row r="1" spans="1:37" ht="15">
      <c r="A1" s="11" t="s">
        <v>83</v>
      </c>
      <c r="B1" s="1" t="s">
        <v>4</v>
      </c>
      <c r="C1" s="22" t="s">
        <v>88</v>
      </c>
      <c r="D1" s="1" t="s">
        <v>99</v>
      </c>
      <c r="E1" s="1" t="s">
        <v>21</v>
      </c>
      <c r="F1" s="1" t="s">
        <v>30</v>
      </c>
      <c r="G1" s="1" t="s">
        <v>41</v>
      </c>
      <c r="H1" s="1" t="s">
        <v>114</v>
      </c>
      <c r="I1" s="1" t="s">
        <v>115</v>
      </c>
      <c r="J1" s="1" t="s">
        <v>116</v>
      </c>
      <c r="K1" s="1" t="s">
        <v>117</v>
      </c>
      <c r="L1" s="1" t="s">
        <v>118</v>
      </c>
      <c r="M1" s="1" t="s">
        <v>22</v>
      </c>
      <c r="N1" s="1" t="s">
        <v>27</v>
      </c>
      <c r="O1" s="1" t="s">
        <v>100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101</v>
      </c>
      <c r="V1" s="2" t="s">
        <v>102</v>
      </c>
      <c r="W1" s="2" t="s">
        <v>103</v>
      </c>
      <c r="X1" s="4" t="s">
        <v>104</v>
      </c>
      <c r="Y1" s="5" t="s">
        <v>119</v>
      </c>
      <c r="Z1" s="1" t="s">
        <v>16</v>
      </c>
      <c r="AA1" s="1" t="s">
        <v>105</v>
      </c>
      <c r="AB1" s="1" t="s">
        <v>106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107</v>
      </c>
      <c r="AI1" s="3" t="s">
        <v>42</v>
      </c>
      <c r="AJ1" s="1" t="s">
        <v>46</v>
      </c>
      <c r="AK1" s="1" t="s">
        <v>85</v>
      </c>
    </row>
    <row r="2" spans="1:37" ht="15">
      <c r="A2" s="1" t="s">
        <v>3</v>
      </c>
      <c r="B2" s="1" t="s">
        <v>5</v>
      </c>
      <c r="C2" s="22" t="s">
        <v>145</v>
      </c>
      <c r="D2" s="5">
        <f>'C1'!B3</f>
        <v>0.6904</v>
      </c>
      <c r="E2" s="5">
        <f>'C1'!B4</f>
        <v>0.6354</v>
      </c>
      <c r="F2" s="5">
        <f>'C1'!B5</f>
        <v>0.7191</v>
      </c>
      <c r="G2" s="5">
        <f>'C1'!B6</f>
        <v>0.7191</v>
      </c>
      <c r="H2" s="5">
        <f>'C1'!B7</f>
        <v>0.5041</v>
      </c>
      <c r="I2" s="5">
        <f>'C1'!B8</f>
        <v>81.5</v>
      </c>
      <c r="J2" s="5">
        <f>'C1'!B9</f>
        <v>81.5</v>
      </c>
      <c r="K2" s="5">
        <f>'C1'!B10</f>
        <v>200.9</v>
      </c>
      <c r="L2" s="5">
        <f>'C1'!B11</f>
        <v>200.9</v>
      </c>
      <c r="M2" s="5">
        <f>'C1'!B12</f>
        <v>0.9126</v>
      </c>
      <c r="N2" s="5">
        <f>'C1'!B13</f>
        <v>0.9341</v>
      </c>
      <c r="O2" s="5">
        <f>'C1'!B14</f>
        <v>0.9962</v>
      </c>
      <c r="P2" s="5">
        <f>'C1'!B15</f>
        <v>0.8767</v>
      </c>
      <c r="Q2" s="5">
        <f>'C1'!B16</f>
        <v>0.9126</v>
      </c>
      <c r="R2" s="5">
        <f>'C1'!B17</f>
        <v>0.8266</v>
      </c>
      <c r="S2" s="5">
        <f>'C1'!B18</f>
        <v>0.8767</v>
      </c>
      <c r="T2" s="5">
        <f>'C1'!B19</f>
        <v>0.8146</v>
      </c>
      <c r="U2" s="5">
        <f>'C1'!B20</f>
        <v>1.0726</v>
      </c>
      <c r="V2" s="5">
        <f>'C1'!B21</f>
        <v>1.0105</v>
      </c>
      <c r="W2" s="5">
        <f>'C1'!B22</f>
        <v>0.8504</v>
      </c>
      <c r="X2" s="5">
        <f>'C1'!B23</f>
        <v>1.1992</v>
      </c>
      <c r="Y2" s="5">
        <f>'C1'!B24</f>
        <v>1.3019</v>
      </c>
      <c r="Z2" s="5">
        <f>'C1'!B25</f>
        <v>0.9818</v>
      </c>
      <c r="AA2" s="5">
        <f>'C1'!B26</f>
        <v>0.301</v>
      </c>
      <c r="AB2" s="5">
        <f>'C1'!B27</f>
        <v>0.3989</v>
      </c>
      <c r="AC2" s="5">
        <f>'C1'!B28</f>
        <v>0.81</v>
      </c>
      <c r="AD2" s="15">
        <f>'C1'!B29</f>
        <v>0.21</v>
      </c>
      <c r="AE2" s="15">
        <f>'C1'!B30</f>
        <v>0.3</v>
      </c>
      <c r="AF2" s="5">
        <f>'C1'!B31</f>
        <v>86</v>
      </c>
      <c r="AG2" s="5">
        <f>'C1'!B32</f>
        <v>86</v>
      </c>
      <c r="AH2" s="5">
        <f>'C1'!B33</f>
        <v>0</v>
      </c>
      <c r="AI2" s="5">
        <f>'C1'!B34</f>
        <v>86</v>
      </c>
      <c r="AJ2" s="5">
        <f>'C1'!B35</f>
        <v>0</v>
      </c>
      <c r="AK2" s="5">
        <f>'C1'!B36</f>
        <v>0</v>
      </c>
    </row>
    <row r="3" spans="1:37" ht="15">
      <c r="A3" s="13"/>
      <c r="B3" s="13"/>
      <c r="C3" s="32" t="s">
        <v>151</v>
      </c>
      <c r="D3" s="13" t="s">
        <v>140</v>
      </c>
      <c r="E3" s="13" t="s">
        <v>140</v>
      </c>
      <c r="F3" s="13" t="s">
        <v>140</v>
      </c>
      <c r="G3" s="13" t="s">
        <v>140</v>
      </c>
      <c r="H3" s="13" t="s">
        <v>146</v>
      </c>
      <c r="I3" s="13" t="s">
        <v>147</v>
      </c>
      <c r="J3" s="13" t="s">
        <v>147</v>
      </c>
      <c r="K3" s="13" t="s">
        <v>147</v>
      </c>
      <c r="L3" s="13" t="s">
        <v>147</v>
      </c>
      <c r="M3" s="13" t="s">
        <v>148</v>
      </c>
      <c r="N3" s="13" t="s">
        <v>148</v>
      </c>
      <c r="O3" s="13" t="s">
        <v>148</v>
      </c>
      <c r="P3" s="13" t="s">
        <v>148</v>
      </c>
      <c r="Q3" s="13" t="s">
        <v>148</v>
      </c>
      <c r="R3" s="13" t="s">
        <v>148</v>
      </c>
      <c r="S3" s="13" t="s">
        <v>148</v>
      </c>
      <c r="T3" s="13" t="s">
        <v>148</v>
      </c>
      <c r="U3" s="13" t="s">
        <v>146</v>
      </c>
      <c r="V3" s="13" t="s">
        <v>148</v>
      </c>
      <c r="W3" s="31" t="s">
        <v>140</v>
      </c>
      <c r="X3" s="13" t="s">
        <v>140</v>
      </c>
      <c r="Y3" s="13" t="s">
        <v>140</v>
      </c>
      <c r="Z3" s="13" t="s">
        <v>109</v>
      </c>
      <c r="AA3" s="13" t="s">
        <v>152</v>
      </c>
      <c r="AB3" s="13" t="s">
        <v>152</v>
      </c>
      <c r="AC3" s="13" t="s">
        <v>149</v>
      </c>
      <c r="AD3" s="13" t="s">
        <v>149</v>
      </c>
      <c r="AE3" s="13" t="s">
        <v>149</v>
      </c>
      <c r="AF3" s="14" t="s">
        <v>153</v>
      </c>
      <c r="AG3" s="14" t="s">
        <v>153</v>
      </c>
      <c r="AH3" s="13" t="s">
        <v>150</v>
      </c>
      <c r="AI3" s="14" t="s">
        <v>153</v>
      </c>
      <c r="AJ3" s="13" t="s">
        <v>191</v>
      </c>
      <c r="AK3" s="14" t="s">
        <v>150</v>
      </c>
    </row>
    <row r="4" spans="1:37" ht="15">
      <c r="A4" s="7">
        <v>1</v>
      </c>
      <c r="B4" s="7">
        <v>1</v>
      </c>
      <c r="C4" s="8" t="s">
        <v>229</v>
      </c>
      <c r="D4" s="4">
        <v>0</v>
      </c>
      <c r="E4" s="4">
        <v>0</v>
      </c>
      <c r="F4" s="4">
        <v>361.7073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4273711.1338</v>
      </c>
      <c r="O4" s="4">
        <v>1181790.204840567</v>
      </c>
      <c r="P4" s="4">
        <v>789684.3249073954</v>
      </c>
      <c r="Q4" s="4">
        <v>259809.15719180903</v>
      </c>
      <c r="R4" s="4">
        <v>444991.6605619681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20398.022746738246</v>
      </c>
      <c r="Y4" s="4">
        <v>0</v>
      </c>
      <c r="Z4" s="4">
        <v>168.86960000000002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</row>
    <row r="5" spans="1:37" ht="15">
      <c r="A5" s="5">
        <v>2</v>
      </c>
      <c r="B5" s="5">
        <v>2</v>
      </c>
      <c r="C5" s="1" t="s">
        <v>230</v>
      </c>
      <c r="D5" s="4">
        <v>0</v>
      </c>
      <c r="E5" s="4">
        <v>3195.4266</v>
      </c>
      <c r="F5" s="4">
        <v>10696.6125</v>
      </c>
      <c r="G5" s="4">
        <v>0</v>
      </c>
      <c r="H5" s="4">
        <v>0</v>
      </c>
      <c r="I5" s="4">
        <v>601.4160083933824</v>
      </c>
      <c r="J5" s="4">
        <v>0</v>
      </c>
      <c r="K5" s="4">
        <v>117.32084891632049</v>
      </c>
      <c r="L5" s="4">
        <v>0</v>
      </c>
      <c r="M5" s="4">
        <v>0</v>
      </c>
      <c r="N5" s="4">
        <v>54779.360400000005</v>
      </c>
      <c r="O5" s="4">
        <v>42383.32098074677</v>
      </c>
      <c r="P5" s="4">
        <v>15861.48628059478</v>
      </c>
      <c r="Q5" s="4">
        <v>107079.90200927256</v>
      </c>
      <c r="R5" s="4">
        <v>6792.641397463436</v>
      </c>
      <c r="S5" s="4">
        <v>0</v>
      </c>
      <c r="T5" s="4">
        <v>0</v>
      </c>
      <c r="U5" s="4">
        <v>0</v>
      </c>
      <c r="V5" s="4">
        <v>0</v>
      </c>
      <c r="W5" s="4">
        <v>3986.3163312000006</v>
      </c>
      <c r="X5" s="4">
        <v>9999.030758205025</v>
      </c>
      <c r="Y5" s="4">
        <v>966.0098</v>
      </c>
      <c r="Z5" s="4">
        <v>431.0102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</row>
    <row r="6" spans="1:37" ht="15">
      <c r="A6" s="5">
        <v>3</v>
      </c>
      <c r="B6" s="5">
        <v>3</v>
      </c>
      <c r="C6" s="1" t="s">
        <v>224</v>
      </c>
      <c r="D6" s="4">
        <v>0</v>
      </c>
      <c r="E6" s="4">
        <v>2187.6821999999997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2322772.2922</v>
      </c>
      <c r="O6" s="4">
        <v>1442700.6770298362</v>
      </c>
      <c r="P6" s="4">
        <v>165931.04651470925</v>
      </c>
      <c r="Q6" s="4">
        <v>49069.787478957456</v>
      </c>
      <c r="R6" s="4">
        <v>1200.3945041878305</v>
      </c>
      <c r="S6" s="4">
        <v>0</v>
      </c>
      <c r="T6" s="4">
        <v>0</v>
      </c>
      <c r="U6" s="4">
        <v>21475.585650554145</v>
      </c>
      <c r="V6" s="4">
        <v>5291.9149083165</v>
      </c>
      <c r="W6" s="4">
        <v>1811.430508928</v>
      </c>
      <c r="X6" s="4">
        <v>540918.9953595826</v>
      </c>
      <c r="Y6" s="4">
        <v>0</v>
      </c>
      <c r="Z6" s="4">
        <v>850065.0214000002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</row>
    <row r="7" spans="1:37" ht="15">
      <c r="A7" s="5">
        <v>4</v>
      </c>
      <c r="B7" s="5">
        <v>4</v>
      </c>
      <c r="C7" s="1" t="s">
        <v>231</v>
      </c>
      <c r="D7" s="4">
        <v>0</v>
      </c>
      <c r="E7" s="4">
        <v>3272.31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718204.2693</v>
      </c>
      <c r="O7" s="4">
        <v>734448.5233699734</v>
      </c>
      <c r="P7" s="4">
        <v>85338.7988501064</v>
      </c>
      <c r="Q7" s="4">
        <v>7443.534468987107</v>
      </c>
      <c r="R7" s="4">
        <v>3483.514375693175</v>
      </c>
      <c r="S7" s="4">
        <v>0</v>
      </c>
      <c r="T7" s="4">
        <v>0</v>
      </c>
      <c r="U7" s="4">
        <v>558.5319947200001</v>
      </c>
      <c r="V7" s="4">
        <v>3789.8440740999995</v>
      </c>
      <c r="W7" s="4">
        <v>30568.6858976</v>
      </c>
      <c r="X7" s="4">
        <v>55594.61101561993</v>
      </c>
      <c r="Y7" s="4">
        <v>0</v>
      </c>
      <c r="Z7" s="4">
        <v>171369.2628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</row>
    <row r="8" spans="1:37" ht="15">
      <c r="A8" s="5">
        <v>5</v>
      </c>
      <c r="B8" s="5">
        <v>5</v>
      </c>
      <c r="C8" s="1" t="s">
        <v>232</v>
      </c>
      <c r="D8" s="4">
        <v>0</v>
      </c>
      <c r="E8" s="4">
        <v>1004798.6856</v>
      </c>
      <c r="F8" s="4">
        <v>17207.3439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514683.49540000013</v>
      </c>
      <c r="O8" s="4">
        <v>4016580.036476333</v>
      </c>
      <c r="P8" s="4">
        <v>190750.37372594103</v>
      </c>
      <c r="Q8" s="4">
        <v>113389.55968533325</v>
      </c>
      <c r="R8" s="4">
        <v>8727.833101675977</v>
      </c>
      <c r="S8" s="4">
        <v>0</v>
      </c>
      <c r="T8" s="4">
        <v>0</v>
      </c>
      <c r="U8" s="4">
        <v>397.979434744356</v>
      </c>
      <c r="V8" s="4">
        <v>75.86590570550001</v>
      </c>
      <c r="W8" s="4">
        <v>248059.9332784</v>
      </c>
      <c r="X8" s="4">
        <v>264202.9612910859</v>
      </c>
      <c r="Y8" s="4">
        <v>2974.8415</v>
      </c>
      <c r="Z8" s="4">
        <v>210176.87140000003</v>
      </c>
      <c r="AA8" s="4">
        <v>4233285.672</v>
      </c>
      <c r="AB8" s="4">
        <v>150857.59759999998</v>
      </c>
      <c r="AC8" s="4">
        <v>21060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</row>
    <row r="9" spans="1:37" ht="15">
      <c r="A9" s="5">
        <v>6</v>
      </c>
      <c r="B9" s="5">
        <v>6</v>
      </c>
      <c r="C9" s="1" t="s">
        <v>233</v>
      </c>
      <c r="D9" s="4">
        <v>0</v>
      </c>
      <c r="E9" s="4">
        <v>1701623.4390000002</v>
      </c>
      <c r="F9" s="4">
        <v>141203.19509999998</v>
      </c>
      <c r="G9" s="4">
        <v>0</v>
      </c>
      <c r="H9" s="4">
        <v>150153.10292616306</v>
      </c>
      <c r="I9" s="4">
        <v>2378.3269422829217</v>
      </c>
      <c r="J9" s="4">
        <v>0</v>
      </c>
      <c r="K9" s="4">
        <v>463.9506298054492</v>
      </c>
      <c r="L9" s="4">
        <v>0</v>
      </c>
      <c r="M9" s="4">
        <v>2556049.3218</v>
      </c>
      <c r="N9" s="4">
        <v>740220.0722</v>
      </c>
      <c r="O9" s="4">
        <v>3875036.6300352197</v>
      </c>
      <c r="P9" s="4">
        <v>366117.8811893961</v>
      </c>
      <c r="Q9" s="4">
        <v>24593.656011085615</v>
      </c>
      <c r="R9" s="4">
        <v>4489.204552685519</v>
      </c>
      <c r="S9" s="4">
        <v>0</v>
      </c>
      <c r="T9" s="4">
        <v>602.804</v>
      </c>
      <c r="U9" s="4">
        <v>5987926.304109497</v>
      </c>
      <c r="V9" s="4">
        <v>1816773.3768003604</v>
      </c>
      <c r="W9" s="4">
        <v>696089.062623384</v>
      </c>
      <c r="X9" s="4">
        <v>2468332.164311183</v>
      </c>
      <c r="Y9" s="4">
        <v>578303.98</v>
      </c>
      <c r="Z9" s="4">
        <v>536778.5322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77596.25200000001</v>
      </c>
      <c r="AJ9" s="4">
        <v>0</v>
      </c>
      <c r="AK9" s="4">
        <v>0</v>
      </c>
    </row>
    <row r="10" spans="1:37" ht="15">
      <c r="A10" s="5">
        <v>7</v>
      </c>
      <c r="B10" s="5">
        <v>7</v>
      </c>
      <c r="C10" s="1" t="s">
        <v>234</v>
      </c>
      <c r="D10" s="4">
        <v>0</v>
      </c>
      <c r="E10" s="4">
        <v>1410796.4112</v>
      </c>
      <c r="F10" s="4">
        <v>17676.9162</v>
      </c>
      <c r="G10" s="4">
        <v>0</v>
      </c>
      <c r="H10" s="4">
        <v>1681737.0838</v>
      </c>
      <c r="I10" s="4">
        <v>1435607.3491262945</v>
      </c>
      <c r="J10" s="4">
        <v>0</v>
      </c>
      <c r="K10" s="4">
        <v>280050.19912911684</v>
      </c>
      <c r="L10" s="4">
        <v>0</v>
      </c>
      <c r="M10" s="4">
        <v>0</v>
      </c>
      <c r="N10" s="4">
        <v>232935.5829</v>
      </c>
      <c r="O10" s="4">
        <v>2092699.6049867102</v>
      </c>
      <c r="P10" s="4">
        <v>155100.6726517328</v>
      </c>
      <c r="Q10" s="4">
        <v>125077.30125435289</v>
      </c>
      <c r="R10" s="4">
        <v>81887.57859539353</v>
      </c>
      <c r="S10" s="4">
        <v>0</v>
      </c>
      <c r="T10" s="4">
        <v>314501.5826</v>
      </c>
      <c r="U10" s="4">
        <v>9646619.054978</v>
      </c>
      <c r="V10" s="4">
        <v>16405.003680499998</v>
      </c>
      <c r="W10" s="4">
        <v>104922.8477832</v>
      </c>
      <c r="X10" s="4">
        <v>348823.3301648096</v>
      </c>
      <c r="Y10" s="4">
        <v>4056.7204</v>
      </c>
      <c r="Z10" s="4">
        <v>535.081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</row>
    <row r="11" spans="1:37" ht="15">
      <c r="A11" s="5">
        <v>8</v>
      </c>
      <c r="B11" s="5">
        <v>8</v>
      </c>
      <c r="C11" s="1" t="s">
        <v>235</v>
      </c>
      <c r="D11" s="4">
        <v>0</v>
      </c>
      <c r="E11" s="4">
        <v>6481712.223</v>
      </c>
      <c r="F11" s="4">
        <v>267185.91959999996</v>
      </c>
      <c r="G11" s="4">
        <v>0</v>
      </c>
      <c r="H11" s="4">
        <v>164552.1028570541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917322.6298999999</v>
      </c>
      <c r="O11" s="4">
        <v>1862059.099128413</v>
      </c>
      <c r="P11" s="4">
        <v>254572.040282654</v>
      </c>
      <c r="Q11" s="4">
        <v>230600.07731963243</v>
      </c>
      <c r="R11" s="4">
        <v>6413.391229708748</v>
      </c>
      <c r="S11" s="4">
        <v>0</v>
      </c>
      <c r="T11" s="4">
        <v>0</v>
      </c>
      <c r="U11" s="4">
        <v>20365.51686428349</v>
      </c>
      <c r="V11" s="4">
        <v>52749.20299167129</v>
      </c>
      <c r="W11" s="4">
        <v>1128692.2612464533</v>
      </c>
      <c r="X11" s="4">
        <v>513035.98387384514</v>
      </c>
      <c r="Y11" s="4">
        <v>26701.969</v>
      </c>
      <c r="Z11" s="4">
        <v>330073.30559999996</v>
      </c>
      <c r="AA11" s="4">
        <v>0</v>
      </c>
      <c r="AB11" s="4">
        <v>0</v>
      </c>
      <c r="AC11" s="4">
        <v>222750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</row>
    <row r="12" spans="1:37" ht="15">
      <c r="A12" s="5">
        <v>9</v>
      </c>
      <c r="B12" s="5">
        <v>9</v>
      </c>
      <c r="C12" s="1" t="s">
        <v>236</v>
      </c>
      <c r="D12" s="4">
        <v>4951296.113600001</v>
      </c>
      <c r="E12" s="4">
        <v>1587898.2762</v>
      </c>
      <c r="F12" s="4">
        <v>6611574.340418628</v>
      </c>
      <c r="G12" s="4">
        <v>21153835.93898137</v>
      </c>
      <c r="H12" s="4">
        <v>4576228.803371974</v>
      </c>
      <c r="I12" s="4">
        <v>2534148.362639389</v>
      </c>
      <c r="J12" s="4">
        <v>-9783972.31</v>
      </c>
      <c r="K12" s="4">
        <v>494347.3952064959</v>
      </c>
      <c r="L12" s="4">
        <v>-1908602.2340000002</v>
      </c>
      <c r="M12" s="4">
        <v>0</v>
      </c>
      <c r="N12" s="4">
        <v>817308.5429</v>
      </c>
      <c r="O12" s="4">
        <v>692139.8924862057</v>
      </c>
      <c r="P12" s="4">
        <v>134210.90602463274</v>
      </c>
      <c r="Q12" s="4">
        <v>8118.595445206982</v>
      </c>
      <c r="R12" s="4">
        <v>2055.400462741927</v>
      </c>
      <c r="S12" s="4">
        <v>0</v>
      </c>
      <c r="T12" s="4">
        <v>0</v>
      </c>
      <c r="U12" s="4">
        <v>745.8339232240801</v>
      </c>
      <c r="V12" s="4">
        <v>4595.63183055</v>
      </c>
      <c r="W12" s="4">
        <v>349356.9586192881</v>
      </c>
      <c r="X12" s="4">
        <v>414759.79585034447</v>
      </c>
      <c r="Y12" s="4">
        <v>119166.8127</v>
      </c>
      <c r="Z12" s="4">
        <v>478206.3078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1598677.4780000001</v>
      </c>
      <c r="AJ12" s="4">
        <v>0</v>
      </c>
      <c r="AK12" s="4">
        <v>0</v>
      </c>
    </row>
    <row r="13" spans="1:37" ht="15">
      <c r="A13" s="5">
        <v>10</v>
      </c>
      <c r="B13" s="5">
        <v>10</v>
      </c>
      <c r="C13" s="1" t="s">
        <v>237</v>
      </c>
      <c r="D13" s="4">
        <v>0</v>
      </c>
      <c r="E13" s="4">
        <v>86730.8292</v>
      </c>
      <c r="F13" s="4">
        <v>227278.746</v>
      </c>
      <c r="G13" s="4">
        <v>0</v>
      </c>
      <c r="H13" s="4">
        <v>31340.625569348227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424828.68</v>
      </c>
      <c r="O13" s="4">
        <v>280134.19044088176</v>
      </c>
      <c r="P13" s="4">
        <v>96261.15310950892</v>
      </c>
      <c r="Q13" s="4">
        <v>7932.436568756377</v>
      </c>
      <c r="R13" s="4">
        <v>2165.4507346350288</v>
      </c>
      <c r="S13" s="4">
        <v>0</v>
      </c>
      <c r="T13" s="4">
        <v>0</v>
      </c>
      <c r="U13" s="4">
        <v>3413.936719358178</v>
      </c>
      <c r="V13" s="4">
        <v>61989.199921478496</v>
      </c>
      <c r="W13" s="4">
        <v>18420.372128080005</v>
      </c>
      <c r="X13" s="4">
        <v>135472.58244402352</v>
      </c>
      <c r="Y13" s="4">
        <v>37326.774900000004</v>
      </c>
      <c r="Z13" s="4">
        <v>151066.62060000002</v>
      </c>
      <c r="AA13" s="4">
        <v>0</v>
      </c>
      <c r="AB13" s="4">
        <v>0</v>
      </c>
      <c r="AC13" s="4">
        <v>29970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</row>
    <row r="14" spans="1:37" ht="15">
      <c r="A14" s="5">
        <v>11</v>
      </c>
      <c r="B14" s="5">
        <v>11</v>
      </c>
      <c r="C14" s="1" t="s">
        <v>238</v>
      </c>
      <c r="D14" s="4">
        <v>0</v>
      </c>
      <c r="E14" s="4">
        <v>2572.7346</v>
      </c>
      <c r="F14" s="4">
        <v>21100.5513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318709.31539999996</v>
      </c>
      <c r="O14" s="4">
        <v>133992.1430920912</v>
      </c>
      <c r="P14" s="4">
        <v>164634.90196862802</v>
      </c>
      <c r="Q14" s="4">
        <v>55257.21963007582</v>
      </c>
      <c r="R14" s="4">
        <v>9873.202469917256</v>
      </c>
      <c r="S14" s="4">
        <v>0</v>
      </c>
      <c r="T14" s="4">
        <v>0</v>
      </c>
      <c r="U14" s="4">
        <v>693.2024241128886</v>
      </c>
      <c r="V14" s="4">
        <v>43.499546649721</v>
      </c>
      <c r="W14" s="4">
        <v>131.41110383672</v>
      </c>
      <c r="X14" s="4">
        <v>420473.52771217586</v>
      </c>
      <c r="Y14" s="4">
        <v>3632.301</v>
      </c>
      <c r="Z14" s="4">
        <v>313390.56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</row>
    <row r="15" spans="1:37" ht="15">
      <c r="A15" s="5">
        <v>12</v>
      </c>
      <c r="B15" s="5">
        <v>12</v>
      </c>
      <c r="C15" s="1" t="s">
        <v>239</v>
      </c>
      <c r="D15" s="4">
        <v>0</v>
      </c>
      <c r="E15" s="4">
        <v>0</v>
      </c>
      <c r="F15" s="4">
        <v>27043.91279999999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417722.98130000004</v>
      </c>
      <c r="O15" s="4">
        <v>26428.003555172203</v>
      </c>
      <c r="P15" s="4">
        <v>181789.7007241909</v>
      </c>
      <c r="Q15" s="4">
        <v>57235.39274144993</v>
      </c>
      <c r="R15" s="4">
        <v>18557.862003389007</v>
      </c>
      <c r="S15" s="4">
        <v>0</v>
      </c>
      <c r="T15" s="4">
        <v>0</v>
      </c>
      <c r="U15" s="4">
        <v>25063.688851371935</v>
      </c>
      <c r="V15" s="4">
        <v>5790.4336377892205</v>
      </c>
      <c r="W15" s="4">
        <v>3854.93471600376</v>
      </c>
      <c r="X15" s="4">
        <v>224035.4263024109</v>
      </c>
      <c r="Y15" s="4">
        <v>540.2885</v>
      </c>
      <c r="Z15" s="4">
        <v>148652.3744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</row>
    <row r="16" spans="1:37" ht="15">
      <c r="A16" s="5">
        <v>13</v>
      </c>
      <c r="B16" s="5">
        <v>13</v>
      </c>
      <c r="C16" s="1" t="s">
        <v>240</v>
      </c>
      <c r="D16" s="4">
        <v>0</v>
      </c>
      <c r="E16" s="4">
        <v>0</v>
      </c>
      <c r="F16" s="4">
        <v>14625.0558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646106.6949000001</v>
      </c>
      <c r="O16" s="4">
        <v>13736.35973430748</v>
      </c>
      <c r="P16" s="4">
        <v>160802.16572894139</v>
      </c>
      <c r="Q16" s="4">
        <v>22375.732831555408</v>
      </c>
      <c r="R16" s="4">
        <v>17553.0183669497</v>
      </c>
      <c r="S16" s="4">
        <v>0</v>
      </c>
      <c r="T16" s="4">
        <v>0</v>
      </c>
      <c r="U16" s="4">
        <v>4886.51445478588</v>
      </c>
      <c r="V16" s="4">
        <v>5112.0917018523505</v>
      </c>
      <c r="W16" s="4">
        <v>1137.7054249631199</v>
      </c>
      <c r="X16" s="4">
        <v>297799.7046386548</v>
      </c>
      <c r="Y16" s="4">
        <v>4675.1229</v>
      </c>
      <c r="Z16" s="4">
        <v>295136.9344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</row>
    <row r="17" spans="1:37" ht="15">
      <c r="A17" s="5">
        <v>14</v>
      </c>
      <c r="B17" s="5">
        <v>14</v>
      </c>
      <c r="C17" s="1" t="s">
        <v>241</v>
      </c>
      <c r="D17" s="4">
        <v>0</v>
      </c>
      <c r="E17" s="4">
        <v>0</v>
      </c>
      <c r="F17" s="4">
        <v>139115.6478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499541.7344</v>
      </c>
      <c r="O17" s="4">
        <v>178856.3098256649</v>
      </c>
      <c r="P17" s="4">
        <v>197267.91338081707</v>
      </c>
      <c r="Q17" s="4">
        <v>56947.69265966263</v>
      </c>
      <c r="R17" s="4">
        <v>107640.17093864258</v>
      </c>
      <c r="S17" s="4">
        <v>9560.981626598352</v>
      </c>
      <c r="T17" s="4">
        <v>0</v>
      </c>
      <c r="U17" s="4">
        <v>730.3170997633999</v>
      </c>
      <c r="V17" s="4">
        <v>2495.983251375</v>
      </c>
      <c r="W17" s="4">
        <v>30.10060566816</v>
      </c>
      <c r="X17" s="4">
        <v>196895.19995871148</v>
      </c>
      <c r="Y17" s="4">
        <v>18585.924400000004</v>
      </c>
      <c r="Z17" s="4">
        <v>303504.8158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85114</v>
      </c>
      <c r="AJ17" s="4">
        <v>0</v>
      </c>
      <c r="AK17" s="4">
        <v>0</v>
      </c>
    </row>
    <row r="18" spans="1:37" ht="15">
      <c r="A18" s="5">
        <v>15</v>
      </c>
      <c r="B18" s="5">
        <v>15</v>
      </c>
      <c r="C18" s="1" t="s">
        <v>225</v>
      </c>
      <c r="D18" s="4">
        <v>0</v>
      </c>
      <c r="E18" s="4">
        <v>0</v>
      </c>
      <c r="F18" s="4">
        <v>6614.2818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41637.5075</v>
      </c>
      <c r="O18" s="4">
        <v>1269.7316486458076</v>
      </c>
      <c r="P18" s="4">
        <v>23332.489876870648</v>
      </c>
      <c r="Q18" s="4">
        <v>710.7884373568592</v>
      </c>
      <c r="R18" s="4">
        <v>3374.310644353098</v>
      </c>
      <c r="S18" s="4">
        <v>0</v>
      </c>
      <c r="T18" s="4">
        <v>0</v>
      </c>
      <c r="U18" s="4">
        <v>282.78546718260003</v>
      </c>
      <c r="V18" s="4">
        <v>1894.921936</v>
      </c>
      <c r="W18" s="4">
        <v>2212.5171448</v>
      </c>
      <c r="X18" s="4">
        <v>24340.49773140195</v>
      </c>
      <c r="Y18" s="4">
        <v>0</v>
      </c>
      <c r="Z18" s="4">
        <v>45834.3512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</row>
    <row r="19" spans="1:37" ht="15">
      <c r="A19" s="5">
        <v>16</v>
      </c>
      <c r="B19" s="5">
        <v>16</v>
      </c>
      <c r="C19" s="1" t="s">
        <v>15</v>
      </c>
      <c r="D19" s="4">
        <v>0</v>
      </c>
      <c r="E19" s="4">
        <v>14480.1306</v>
      </c>
      <c r="F19" s="4">
        <v>7390.190699999999</v>
      </c>
      <c r="G19" s="4">
        <v>0</v>
      </c>
      <c r="H19" s="4">
        <v>2072.7926963854648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637745.5658</v>
      </c>
      <c r="O19" s="4">
        <v>471125.27741499717</v>
      </c>
      <c r="P19" s="4">
        <v>109868.31078410082</v>
      </c>
      <c r="Q19" s="4">
        <v>47054.00651375492</v>
      </c>
      <c r="R19" s="4">
        <v>8979.255645924062</v>
      </c>
      <c r="S19" s="4">
        <v>0</v>
      </c>
      <c r="T19" s="4">
        <v>0</v>
      </c>
      <c r="U19" s="4">
        <v>29911.29888432202</v>
      </c>
      <c r="V19" s="4">
        <v>15401.935908</v>
      </c>
      <c r="W19" s="4">
        <v>78069.0362771701</v>
      </c>
      <c r="X19" s="4">
        <v>361050.71634912875</v>
      </c>
      <c r="Y19" s="4">
        <v>0</v>
      </c>
      <c r="Z19" s="4">
        <v>456787.359</v>
      </c>
      <c r="AA19" s="4">
        <v>0</v>
      </c>
      <c r="AB19" s="4">
        <v>0</v>
      </c>
      <c r="AC19" s="4">
        <v>25920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</row>
    <row r="20" spans="1:37" ht="15">
      <c r="A20" s="5">
        <v>17</v>
      </c>
      <c r="B20" s="5">
        <v>17</v>
      </c>
      <c r="C20" s="1" t="s">
        <v>242</v>
      </c>
      <c r="D20" s="4">
        <v>0</v>
      </c>
      <c r="E20" s="4">
        <v>1028.0772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932095.4214</v>
      </c>
      <c r="O20" s="4">
        <v>105941.75717721964</v>
      </c>
      <c r="P20" s="4">
        <v>785754.3542261601</v>
      </c>
      <c r="Q20" s="4">
        <v>2951449.3253117125</v>
      </c>
      <c r="R20" s="4">
        <v>288856.5675028008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24397.63505002026</v>
      </c>
      <c r="Y20" s="4">
        <v>0</v>
      </c>
      <c r="Z20" s="4">
        <v>556528.4210000002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</row>
    <row r="21" spans="1:37" ht="15">
      <c r="A21" s="5">
        <v>18</v>
      </c>
      <c r="B21" s="5">
        <v>18</v>
      </c>
      <c r="C21" s="1" t="s">
        <v>243</v>
      </c>
      <c r="D21" s="4">
        <v>583486.0368</v>
      </c>
      <c r="E21" s="4">
        <v>28273460.517</v>
      </c>
      <c r="F21" s="4">
        <v>23930.9289</v>
      </c>
      <c r="G21" s="4">
        <v>0</v>
      </c>
      <c r="H21" s="4">
        <v>1739289.9805790763</v>
      </c>
      <c r="I21" s="4">
        <v>5811236.855283639</v>
      </c>
      <c r="J21" s="4">
        <v>0</v>
      </c>
      <c r="K21" s="4">
        <v>1133623.3681856664</v>
      </c>
      <c r="L21" s="4">
        <v>0</v>
      </c>
      <c r="M21" s="4">
        <v>14646836.6694</v>
      </c>
      <c r="N21" s="4">
        <v>562850.3619</v>
      </c>
      <c r="O21" s="4">
        <v>21741089.152787533</v>
      </c>
      <c r="P21" s="4">
        <v>16627.08950482775</v>
      </c>
      <c r="Q21" s="4">
        <v>194246.97389305668</v>
      </c>
      <c r="R21" s="4">
        <v>0</v>
      </c>
      <c r="S21" s="4">
        <v>0</v>
      </c>
      <c r="T21" s="4">
        <v>125397.0802</v>
      </c>
      <c r="U21" s="4">
        <v>0</v>
      </c>
      <c r="V21" s="4">
        <v>0</v>
      </c>
      <c r="W21" s="4">
        <v>0</v>
      </c>
      <c r="X21" s="4">
        <v>964043.5392736086</v>
      </c>
      <c r="Y21" s="4">
        <v>43327367.3976</v>
      </c>
      <c r="Z21" s="4">
        <v>407369.43779999996</v>
      </c>
      <c r="AA21" s="4">
        <v>0</v>
      </c>
      <c r="AB21" s="4">
        <v>0</v>
      </c>
      <c r="AC21" s="4">
        <v>102060</v>
      </c>
      <c r="AD21" s="4">
        <v>0</v>
      </c>
      <c r="AE21" s="4">
        <v>0</v>
      </c>
      <c r="AF21" s="4">
        <v>21906436</v>
      </c>
      <c r="AG21" s="4">
        <v>6889976</v>
      </c>
      <c r="AH21" s="4">
        <v>0</v>
      </c>
      <c r="AI21" s="4">
        <v>0</v>
      </c>
      <c r="AJ21" s="4">
        <v>0</v>
      </c>
      <c r="AK21" s="4">
        <v>0</v>
      </c>
    </row>
    <row r="22" spans="1:37" ht="15">
      <c r="A22" s="5">
        <v>19</v>
      </c>
      <c r="B22" s="5">
        <v>19</v>
      </c>
      <c r="C22" s="1" t="s">
        <v>244</v>
      </c>
      <c r="D22" s="4">
        <v>0</v>
      </c>
      <c r="E22" s="4">
        <v>6406.1028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1845012.8357</v>
      </c>
      <c r="O22" s="4">
        <v>454089.3171938885</v>
      </c>
      <c r="P22" s="4">
        <v>260512.78145416826</v>
      </c>
      <c r="Q22" s="4">
        <v>57167.69860455881</v>
      </c>
      <c r="R22" s="4">
        <v>8641.485965267542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10231.112659172502</v>
      </c>
      <c r="Y22" s="4">
        <v>0</v>
      </c>
      <c r="Z22" s="4">
        <v>98392.06880000001</v>
      </c>
      <c r="AA22" s="4">
        <v>0</v>
      </c>
      <c r="AB22" s="4">
        <v>0</v>
      </c>
      <c r="AC22" s="4">
        <v>0</v>
      </c>
      <c r="AD22" s="4">
        <v>8293808.88</v>
      </c>
      <c r="AE22" s="4">
        <v>2907145.653809562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</row>
    <row r="23" spans="1:37" ht="15">
      <c r="A23" s="5">
        <v>20</v>
      </c>
      <c r="B23" s="5">
        <v>20</v>
      </c>
      <c r="C23" s="1" t="s">
        <v>226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3004233.738</v>
      </c>
      <c r="O23" s="4">
        <v>0</v>
      </c>
      <c r="P23" s="4">
        <v>1378606.9047041512</v>
      </c>
      <c r="Q23" s="4">
        <v>91282.72300865091</v>
      </c>
      <c r="R23" s="4">
        <v>2747.024094562419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543.2449199560621</v>
      </c>
      <c r="Y23" s="4">
        <v>0</v>
      </c>
      <c r="Z23" s="4">
        <v>572479.7256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</row>
    <row r="24" spans="1:37" ht="15">
      <c r="A24" s="5">
        <v>21</v>
      </c>
      <c r="B24" s="5">
        <v>21</v>
      </c>
      <c r="C24" s="1" t="s">
        <v>227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20165.3508</v>
      </c>
      <c r="O24" s="4">
        <v>0</v>
      </c>
      <c r="P24" s="4">
        <v>132197.30346324074</v>
      </c>
      <c r="Q24" s="4">
        <v>18063.992390128748</v>
      </c>
      <c r="R24" s="4">
        <v>7733.147951872943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109146.95850117214</v>
      </c>
      <c r="Y24" s="4">
        <v>0</v>
      </c>
      <c r="Z24" s="4">
        <v>131041.8278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</row>
    <row r="25" spans="1:37" ht="15">
      <c r="A25" s="5">
        <v>22</v>
      </c>
      <c r="B25" s="5">
        <v>22</v>
      </c>
      <c r="C25" s="1" t="s">
        <v>245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277736.88710000005</v>
      </c>
      <c r="O25" s="4">
        <v>0</v>
      </c>
      <c r="P25" s="4">
        <v>626295.5342285178</v>
      </c>
      <c r="Q25" s="4">
        <v>105270.02404378055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22861.557048150946</v>
      </c>
      <c r="Y25" s="4">
        <v>0</v>
      </c>
      <c r="Z25" s="4">
        <v>150662.119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</row>
    <row r="26" spans="1:37" ht="15">
      <c r="A26" s="5">
        <v>23</v>
      </c>
      <c r="B26" s="5">
        <v>23</v>
      </c>
      <c r="C26" s="1" t="s">
        <v>246</v>
      </c>
      <c r="D26" s="4">
        <v>0</v>
      </c>
      <c r="E26" s="4">
        <v>3269.133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2454856.834500001</v>
      </c>
      <c r="O26" s="4">
        <v>15252828.94021138</v>
      </c>
      <c r="P26" s="4">
        <v>194101.65787640598</v>
      </c>
      <c r="Q26" s="4">
        <v>29949656.55035464</v>
      </c>
      <c r="R26" s="4">
        <v>15601044.842814011</v>
      </c>
      <c r="S26" s="4">
        <v>8438492.103327803</v>
      </c>
      <c r="T26" s="4">
        <v>0</v>
      </c>
      <c r="U26" s="4">
        <v>0</v>
      </c>
      <c r="V26" s="4">
        <v>0</v>
      </c>
      <c r="W26" s="4">
        <v>0</v>
      </c>
      <c r="X26" s="4">
        <v>1638327.582650824</v>
      </c>
      <c r="Y26" s="4">
        <v>0</v>
      </c>
      <c r="Z26" s="4">
        <v>201826.66239999997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</row>
    <row r="27" spans="1:37" ht="15">
      <c r="A27" s="5">
        <v>24</v>
      </c>
      <c r="B27" s="5">
        <v>24</v>
      </c>
      <c r="C27" s="1" t="s">
        <v>247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204587.5161</v>
      </c>
      <c r="O27" s="4">
        <v>0</v>
      </c>
      <c r="P27" s="4">
        <v>25442.382856107008</v>
      </c>
      <c r="Q27" s="4">
        <v>0</v>
      </c>
      <c r="R27" s="4">
        <v>81069.80260088277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9144.622819260378</v>
      </c>
      <c r="Y27" s="4">
        <v>0</v>
      </c>
      <c r="Z27" s="4">
        <v>47706.6438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ht="15">
      <c r="A28" s="5">
        <v>25</v>
      </c>
      <c r="B28" s="5">
        <v>25</v>
      </c>
      <c r="C28" s="1" t="s">
        <v>228</v>
      </c>
      <c r="D28" s="4">
        <v>0</v>
      </c>
      <c r="E28" s="4">
        <v>1639.3319999999999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1420011.3472000002</v>
      </c>
      <c r="O28" s="4">
        <v>0</v>
      </c>
      <c r="P28" s="4">
        <v>425005.13584343845</v>
      </c>
      <c r="Q28" s="4">
        <v>345137.6167430777</v>
      </c>
      <c r="R28" s="4">
        <v>118402.24098923491</v>
      </c>
      <c r="S28" s="4">
        <v>358963.8865456003</v>
      </c>
      <c r="T28" s="4">
        <v>0</v>
      </c>
      <c r="U28" s="4">
        <v>0</v>
      </c>
      <c r="V28" s="4">
        <v>0</v>
      </c>
      <c r="W28" s="4">
        <v>0</v>
      </c>
      <c r="X28" s="4">
        <v>145091.6640382649</v>
      </c>
      <c r="Y28" s="4">
        <v>0</v>
      </c>
      <c r="Z28" s="4">
        <v>164002.8174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</row>
    <row r="29" spans="1:37" ht="15">
      <c r="A29" s="5">
        <v>26</v>
      </c>
      <c r="B29" s="5">
        <v>26</v>
      </c>
      <c r="C29" s="1" t="s">
        <v>248</v>
      </c>
      <c r="D29" s="4">
        <v>0</v>
      </c>
      <c r="E29" s="4">
        <v>260908.5834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760083.7087000001</v>
      </c>
      <c r="O29" s="4">
        <v>0</v>
      </c>
      <c r="P29" s="4">
        <v>466978.317786529</v>
      </c>
      <c r="Q29" s="4">
        <v>1373093.7697544838</v>
      </c>
      <c r="R29" s="4">
        <v>123397.67679262871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93347.58541244999</v>
      </c>
      <c r="Y29" s="4">
        <v>0</v>
      </c>
      <c r="Z29" s="4">
        <v>487948.70920000004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</row>
    <row r="30" spans="1:37" ht="15">
      <c r="A30" s="5">
        <v>27</v>
      </c>
      <c r="B30" s="5">
        <v>27</v>
      </c>
      <c r="C30" s="1" t="s">
        <v>249</v>
      </c>
      <c r="D30" s="4">
        <v>0</v>
      </c>
      <c r="E30" s="4">
        <v>7776.025199999999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1771051.7318000002</v>
      </c>
      <c r="O30" s="4">
        <v>0</v>
      </c>
      <c r="P30" s="4">
        <v>936638.6069171339</v>
      </c>
      <c r="Q30" s="4">
        <v>434424.30290978594</v>
      </c>
      <c r="R30" s="4">
        <v>8900.527374492842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439304.0586044688</v>
      </c>
      <c r="Y30" s="4">
        <v>0</v>
      </c>
      <c r="Z30" s="4">
        <v>946950.0272000001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</row>
    <row r="31" spans="1:37" ht="15">
      <c r="A31" s="5">
        <v>28</v>
      </c>
      <c r="B31" s="5">
        <v>28</v>
      </c>
      <c r="C31" s="1" t="s">
        <v>222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101365.7297</v>
      </c>
      <c r="O31" s="4">
        <v>0</v>
      </c>
      <c r="P31" s="4">
        <v>233919.63370245093</v>
      </c>
      <c r="Q31" s="4">
        <v>41895.149164843446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19828.439578396265</v>
      </c>
      <c r="Y31" s="4">
        <v>0</v>
      </c>
      <c r="Z31" s="4">
        <v>46246.7072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</row>
    <row r="32" spans="1:37" ht="15">
      <c r="A32" s="5">
        <v>29</v>
      </c>
      <c r="B32" s="5">
        <v>29</v>
      </c>
      <c r="C32" s="1" t="s">
        <v>250</v>
      </c>
      <c r="D32" s="4">
        <v>0</v>
      </c>
      <c r="E32" s="4">
        <v>5139.750599999999</v>
      </c>
      <c r="F32" s="4">
        <v>5373.8342999999995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418225.5271</v>
      </c>
      <c r="O32" s="4">
        <v>0</v>
      </c>
      <c r="P32" s="4">
        <v>1034193.072501611</v>
      </c>
      <c r="Q32" s="4">
        <v>234269.66365693905</v>
      </c>
      <c r="R32" s="4">
        <v>107965.24251100377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104438.83586155293</v>
      </c>
      <c r="Y32" s="4">
        <v>0</v>
      </c>
      <c r="Z32" s="4">
        <v>105172.37960000001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</row>
    <row r="33" spans="1:37" ht="15">
      <c r="A33" s="5">
        <v>30</v>
      </c>
      <c r="B33" s="5">
        <v>30</v>
      </c>
      <c r="C33" s="1" t="s">
        <v>251</v>
      </c>
      <c r="D33" s="4">
        <v>0</v>
      </c>
      <c r="E33" s="4">
        <v>58066.6644</v>
      </c>
      <c r="F33" s="4">
        <v>36429.60599999999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1146431.2051000004</v>
      </c>
      <c r="O33" s="4">
        <v>16422.366892760743</v>
      </c>
      <c r="P33" s="4">
        <v>1903180.1086934588</v>
      </c>
      <c r="Q33" s="4">
        <v>366703.84052097675</v>
      </c>
      <c r="R33" s="4">
        <v>4726.235907532199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1466308.5797814042</v>
      </c>
      <c r="Y33" s="4">
        <v>0</v>
      </c>
      <c r="Z33" s="4">
        <v>3381166.0392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5">
      <c r="A34" s="5">
        <v>31</v>
      </c>
      <c r="B34" s="5">
        <v>31</v>
      </c>
      <c r="C34" s="1" t="s">
        <v>17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5">
      <c r="A35" s="5">
        <v>32</v>
      </c>
      <c r="B35" s="5">
        <v>32</v>
      </c>
      <c r="C35" s="1" t="s">
        <v>18</v>
      </c>
      <c r="D35" s="4">
        <v>0</v>
      </c>
      <c r="E35" s="4">
        <v>189.3492</v>
      </c>
      <c r="F35" s="4">
        <v>413.4825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1865.3977</v>
      </c>
      <c r="O35" s="4">
        <v>493271.3638914524</v>
      </c>
      <c r="P35" s="4">
        <v>180735.22624642495</v>
      </c>
      <c r="Q35" s="4">
        <v>90707.32284507631</v>
      </c>
      <c r="R35" s="4">
        <v>197383.62804580785</v>
      </c>
      <c r="S35" s="4">
        <v>0</v>
      </c>
      <c r="T35" s="4">
        <v>0</v>
      </c>
      <c r="U35" s="4">
        <v>37.096793436</v>
      </c>
      <c r="V35" s="4">
        <v>228.33470204999998</v>
      </c>
      <c r="W35" s="4">
        <v>7238.235726400001</v>
      </c>
      <c r="X35" s="4">
        <v>1629.734759868186</v>
      </c>
      <c r="Y35" s="4">
        <v>0</v>
      </c>
      <c r="Z35" s="4">
        <v>3533.4982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15">
      <c r="A36" s="7">
        <v>33</v>
      </c>
      <c r="B36" s="7"/>
      <c r="C36" s="8" t="s">
        <v>19</v>
      </c>
      <c r="D36" s="9">
        <f aca="true" t="shared" si="0" ref="D36:AJ36">SUM(D4:D35)</f>
        <v>5534782.150400001</v>
      </c>
      <c r="E36" s="9">
        <f t="shared" si="0"/>
        <v>40917151.683000006</v>
      </c>
      <c r="F36" s="9">
        <f t="shared" si="0"/>
        <v>7575222.272918629</v>
      </c>
      <c r="G36" s="9">
        <f t="shared" si="0"/>
        <v>21153835.93898137</v>
      </c>
      <c r="H36" s="9">
        <f t="shared" si="0"/>
        <v>8345374.491800001</v>
      </c>
      <c r="I36" s="9">
        <f t="shared" si="0"/>
        <v>9783972.309999999</v>
      </c>
      <c r="J36" s="9">
        <f t="shared" si="0"/>
        <v>-9783972.31</v>
      </c>
      <c r="K36" s="9">
        <f t="shared" si="0"/>
        <v>1908602.2340000009</v>
      </c>
      <c r="L36" s="9">
        <f t="shared" si="0"/>
        <v>-1908602.2340000002</v>
      </c>
      <c r="M36" s="9">
        <f t="shared" si="0"/>
        <v>17202885.9912</v>
      </c>
      <c r="N36" s="9">
        <f t="shared" si="0"/>
        <v>28498803.451100003</v>
      </c>
      <c r="O36" s="9">
        <f>SUM(O4:O35)</f>
        <v>55109022.90319999</v>
      </c>
      <c r="P36" s="9">
        <f t="shared" si="0"/>
        <v>11691712.276004847</v>
      </c>
      <c r="Q36" s="9">
        <f t="shared" si="0"/>
        <v>37426063.79344897</v>
      </c>
      <c r="R36" s="9">
        <f t="shared" si="0"/>
        <v>17279053.31213543</v>
      </c>
      <c r="S36" s="9">
        <f t="shared" si="0"/>
        <v>8807016.971500002</v>
      </c>
      <c r="T36" s="9">
        <f t="shared" si="0"/>
        <v>440501.46680000005</v>
      </c>
      <c r="U36" s="9">
        <f t="shared" si="0"/>
        <v>15743107.647649355</v>
      </c>
      <c r="V36" s="9">
        <f t="shared" si="0"/>
        <v>1992637.2407963986</v>
      </c>
      <c r="W36" s="9">
        <f t="shared" si="0"/>
        <v>2674581.8094153753</v>
      </c>
      <c r="X36" s="9">
        <f t="shared" si="0"/>
        <v>11344777.70146649</v>
      </c>
      <c r="Y36" s="9">
        <f t="shared" si="0"/>
        <v>44124298.1427</v>
      </c>
      <c r="Z36" s="9">
        <f t="shared" si="0"/>
        <v>11593204.3616</v>
      </c>
      <c r="AA36" s="9">
        <f t="shared" si="0"/>
        <v>4233285.672</v>
      </c>
      <c r="AB36" s="9">
        <f t="shared" si="0"/>
        <v>150857.59759999998</v>
      </c>
      <c r="AC36" s="9">
        <f t="shared" si="0"/>
        <v>401760</v>
      </c>
      <c r="AD36" s="9">
        <f t="shared" si="0"/>
        <v>8293808.88</v>
      </c>
      <c r="AE36" s="9">
        <f t="shared" si="0"/>
        <v>2907145.653809562</v>
      </c>
      <c r="AF36" s="9">
        <f t="shared" si="0"/>
        <v>21906436</v>
      </c>
      <c r="AG36" s="9">
        <f t="shared" si="0"/>
        <v>6889976</v>
      </c>
      <c r="AH36" s="9">
        <f t="shared" si="0"/>
        <v>0</v>
      </c>
      <c r="AI36" s="9">
        <f t="shared" si="0"/>
        <v>1761387.7300000002</v>
      </c>
      <c r="AJ36" s="9">
        <f t="shared" si="0"/>
        <v>0</v>
      </c>
      <c r="AK36" s="9">
        <f>SUM(AK4:AK35)</f>
        <v>0</v>
      </c>
    </row>
    <row r="37" spans="4:37" ht="1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>
      <c r="A38" s="5">
        <v>34</v>
      </c>
      <c r="C38" s="1" t="s">
        <v>43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13394345.466895154</v>
      </c>
      <c r="Q38" s="4">
        <v>2423952.165551043</v>
      </c>
      <c r="R38" s="4">
        <v>24436389.44126457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7228145.282475385</v>
      </c>
      <c r="Y38" s="4">
        <v>0</v>
      </c>
      <c r="Z38" s="4">
        <v>9118529.3534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</row>
    <row r="39" spans="1:37" ht="15">
      <c r="A39" s="7"/>
      <c r="B39" s="7"/>
      <c r="C39" s="8" t="s">
        <v>1</v>
      </c>
      <c r="D39" s="9">
        <f aca="true" t="shared" si="1" ref="D39:AJ39">D36+D38</f>
        <v>5534782.150400001</v>
      </c>
      <c r="E39" s="9">
        <f t="shared" si="1"/>
        <v>40917151.683000006</v>
      </c>
      <c r="F39" s="9">
        <f t="shared" si="1"/>
        <v>7575222.272918629</v>
      </c>
      <c r="G39" s="9">
        <f t="shared" si="1"/>
        <v>21153835.93898137</v>
      </c>
      <c r="H39" s="9">
        <f t="shared" si="1"/>
        <v>8345374.491800001</v>
      </c>
      <c r="I39" s="9">
        <f t="shared" si="1"/>
        <v>9783972.309999999</v>
      </c>
      <c r="J39" s="9">
        <f t="shared" si="1"/>
        <v>-9783972.31</v>
      </c>
      <c r="K39" s="9">
        <f t="shared" si="1"/>
        <v>1908602.2340000009</v>
      </c>
      <c r="L39" s="9">
        <f t="shared" si="1"/>
        <v>-1908602.2340000002</v>
      </c>
      <c r="M39" s="9">
        <f t="shared" si="1"/>
        <v>17202885.9912</v>
      </c>
      <c r="N39" s="9">
        <f t="shared" si="1"/>
        <v>28498803.451100003</v>
      </c>
      <c r="O39" s="9">
        <f t="shared" si="1"/>
        <v>55109022.90319999</v>
      </c>
      <c r="P39" s="9">
        <f t="shared" si="1"/>
        <v>25086057.7429</v>
      </c>
      <c r="Q39" s="9">
        <f t="shared" si="1"/>
        <v>39850015.959000014</v>
      </c>
      <c r="R39" s="9">
        <f t="shared" si="1"/>
        <v>41715442.7534</v>
      </c>
      <c r="S39" s="9">
        <f t="shared" si="1"/>
        <v>8807016.971500002</v>
      </c>
      <c r="T39" s="9">
        <f t="shared" si="1"/>
        <v>440501.46680000005</v>
      </c>
      <c r="U39" s="9">
        <f t="shared" si="1"/>
        <v>15743107.647649355</v>
      </c>
      <c r="V39" s="9">
        <f t="shared" si="1"/>
        <v>1992637.2407963986</v>
      </c>
      <c r="W39" s="9">
        <f t="shared" si="1"/>
        <v>2674581.8094153753</v>
      </c>
      <c r="X39" s="9">
        <f t="shared" si="1"/>
        <v>18572922.983941875</v>
      </c>
      <c r="Y39" s="9">
        <f t="shared" si="1"/>
        <v>44124298.1427</v>
      </c>
      <c r="Z39" s="9">
        <f t="shared" si="1"/>
        <v>20711733.715</v>
      </c>
      <c r="AA39" s="9">
        <f t="shared" si="1"/>
        <v>4233285.672</v>
      </c>
      <c r="AB39" s="9">
        <f t="shared" si="1"/>
        <v>150857.59759999998</v>
      </c>
      <c r="AC39" s="9">
        <f t="shared" si="1"/>
        <v>401760</v>
      </c>
      <c r="AD39" s="9">
        <f t="shared" si="1"/>
        <v>8293808.88</v>
      </c>
      <c r="AE39" s="9">
        <f t="shared" si="1"/>
        <v>2907145.653809562</v>
      </c>
      <c r="AF39" s="9">
        <f t="shared" si="1"/>
        <v>21906436</v>
      </c>
      <c r="AG39" s="9">
        <f t="shared" si="1"/>
        <v>6889976</v>
      </c>
      <c r="AH39" s="9">
        <f t="shared" si="1"/>
        <v>0</v>
      </c>
      <c r="AI39" s="9">
        <f t="shared" si="1"/>
        <v>1761387.7300000002</v>
      </c>
      <c r="AJ39" s="9">
        <f t="shared" si="1"/>
        <v>0</v>
      </c>
      <c r="AK39" s="9">
        <f>AK36+AK38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K39"/>
  <sheetViews>
    <sheetView workbookViewId="0" topLeftCell="A1">
      <selection activeCell="A1" sqref="A1"/>
    </sheetView>
  </sheetViews>
  <sheetFormatPr defaultColWidth="9.00390625" defaultRowHeight="13.5"/>
  <cols>
    <col min="1" max="1" width="16.50390625" style="5" bestFit="1" customWidth="1"/>
    <col min="2" max="2" width="9.00390625" style="5" customWidth="1"/>
    <col min="3" max="3" width="36.125" style="5" bestFit="1" customWidth="1"/>
    <col min="4" max="4" width="9.125" style="5" bestFit="1" customWidth="1"/>
    <col min="5" max="6" width="10.125" style="5" bestFit="1" customWidth="1"/>
    <col min="7" max="7" width="10.00390625" style="5" customWidth="1"/>
    <col min="8" max="8" width="9.125" style="5" bestFit="1" customWidth="1"/>
    <col min="9" max="9" width="10.125" style="5" bestFit="1" customWidth="1"/>
    <col min="10" max="10" width="11.25390625" style="5" bestFit="1" customWidth="1"/>
    <col min="11" max="11" width="9.00390625" style="5" customWidth="1"/>
    <col min="12" max="12" width="10.00390625" style="5" customWidth="1"/>
    <col min="13" max="18" width="10.125" style="5" bestFit="1" customWidth="1"/>
    <col min="19" max="20" width="9.125" style="5" bestFit="1" customWidth="1"/>
    <col min="21" max="21" width="10.125" style="5" bestFit="1" customWidth="1"/>
    <col min="22" max="23" width="9.125" style="5" bestFit="1" customWidth="1"/>
    <col min="24" max="26" width="10.125" style="5" bestFit="1" customWidth="1"/>
    <col min="27" max="28" width="9.125" style="5" bestFit="1" customWidth="1"/>
    <col min="29" max="31" width="9.00390625" style="5" customWidth="1"/>
    <col min="32" max="32" width="9.75390625" style="5" customWidth="1"/>
    <col min="33" max="33" width="10.375" style="5" customWidth="1"/>
    <col min="34" max="34" width="9.125" style="5" bestFit="1" customWidth="1"/>
    <col min="35" max="36" width="9.00390625" style="5" customWidth="1"/>
    <col min="37" max="37" width="9.50390625" style="5" bestFit="1" customWidth="1"/>
    <col min="38" max="16384" width="9.00390625" style="5" customWidth="1"/>
  </cols>
  <sheetData>
    <row r="1" spans="1:37" ht="16.5">
      <c r="A1" s="17" t="s">
        <v>194</v>
      </c>
      <c r="B1" s="1" t="s">
        <v>4</v>
      </c>
      <c r="C1" s="22" t="s">
        <v>88</v>
      </c>
      <c r="D1" s="1" t="s">
        <v>20</v>
      </c>
      <c r="E1" s="1" t="s">
        <v>21</v>
      </c>
      <c r="F1" s="1" t="s">
        <v>30</v>
      </c>
      <c r="G1" s="1" t="s">
        <v>41</v>
      </c>
      <c r="H1" s="1" t="s">
        <v>49</v>
      </c>
      <c r="I1" s="1" t="s">
        <v>50</v>
      </c>
      <c r="J1" s="1" t="s">
        <v>51</v>
      </c>
      <c r="K1" s="1" t="s">
        <v>55</v>
      </c>
      <c r="L1" s="1" t="s">
        <v>56</v>
      </c>
      <c r="M1" s="1" t="s">
        <v>22</v>
      </c>
      <c r="N1" s="1" t="s">
        <v>27</v>
      </c>
      <c r="O1" s="1" t="s">
        <v>52</v>
      </c>
      <c r="P1" s="1" t="s">
        <v>25</v>
      </c>
      <c r="Q1" s="1" t="s">
        <v>26</v>
      </c>
      <c r="R1" s="1" t="s">
        <v>23</v>
      </c>
      <c r="S1" s="1" t="s">
        <v>24</v>
      </c>
      <c r="T1" s="1" t="s">
        <v>29</v>
      </c>
      <c r="U1" s="1" t="s">
        <v>54</v>
      </c>
      <c r="V1" s="2" t="s">
        <v>12</v>
      </c>
      <c r="W1" s="2" t="s">
        <v>14</v>
      </c>
      <c r="X1" s="4" t="s">
        <v>33</v>
      </c>
      <c r="Y1" s="5" t="s">
        <v>143</v>
      </c>
      <c r="Z1" s="1" t="s">
        <v>16</v>
      </c>
      <c r="AA1" s="1" t="s">
        <v>31</v>
      </c>
      <c r="AB1" s="1" t="s">
        <v>32</v>
      </c>
      <c r="AC1" s="1" t="s">
        <v>39</v>
      </c>
      <c r="AD1" s="1" t="s">
        <v>37</v>
      </c>
      <c r="AE1" s="1" t="s">
        <v>38</v>
      </c>
      <c r="AF1" s="1" t="s">
        <v>47</v>
      </c>
      <c r="AG1" s="1" t="s">
        <v>48</v>
      </c>
      <c r="AH1" s="2" t="s">
        <v>0</v>
      </c>
      <c r="AI1" s="3" t="s">
        <v>42</v>
      </c>
      <c r="AJ1" s="1" t="s">
        <v>46</v>
      </c>
      <c r="AK1" s="1" t="s">
        <v>85</v>
      </c>
    </row>
    <row r="2" spans="1:37" ht="15">
      <c r="A2" s="1" t="s">
        <v>3</v>
      </c>
      <c r="B2" s="1" t="s">
        <v>5</v>
      </c>
      <c r="C2" s="22" t="s">
        <v>6</v>
      </c>
      <c r="D2" s="46">
        <f>'C2'!B3</f>
        <v>1.04511493078644</v>
      </c>
      <c r="E2" s="46">
        <f>'C2'!B4</f>
        <v>1.0154523000722382</v>
      </c>
      <c r="F2" s="46">
        <f>'C2'!B5</f>
        <v>1.231095919899875</v>
      </c>
      <c r="G2" s="46">
        <f>'C2'!B6</f>
        <v>1.231095919899875</v>
      </c>
      <c r="H2" s="46">
        <f>'C2'!B7</f>
        <v>0.46193804747264433</v>
      </c>
      <c r="I2" s="46">
        <f>'C2'!B8</f>
        <v>1.231095919899875</v>
      </c>
      <c r="J2" s="46">
        <f>'C2'!B9</f>
        <v>1.231095919899875</v>
      </c>
      <c r="K2" s="46">
        <f>'C2'!B10</f>
        <v>1.231095919899875</v>
      </c>
      <c r="L2" s="46">
        <f>'C2'!B11</f>
        <v>1.231095919899875</v>
      </c>
      <c r="M2" s="46">
        <f>'C2'!B12</f>
        <v>0.7915231491876233</v>
      </c>
      <c r="N2" s="46">
        <f>'C2'!B13</f>
        <v>0.8091946806108554</v>
      </c>
      <c r="O2" s="46">
        <f>'C2'!B14</f>
        <v>0.8116070574579403</v>
      </c>
      <c r="P2" s="46">
        <f>'C2'!B15</f>
        <v>0.7788100729696589</v>
      </c>
      <c r="Q2" s="46">
        <f>'C2'!B16</f>
        <v>0.7902157128678501</v>
      </c>
      <c r="R2" s="46">
        <f>'C2'!B17</f>
        <v>0.7614715449697556</v>
      </c>
      <c r="S2" s="46">
        <f>'C2'!B18</f>
        <v>0.7601927917189462</v>
      </c>
      <c r="T2" s="46">
        <f>'C2'!B19</f>
        <v>0.7469509024699241</v>
      </c>
      <c r="U2" s="46">
        <f>'C2'!B20</f>
        <v>0.5192666129032258</v>
      </c>
      <c r="V2" s="46">
        <f>'C2'!B21</f>
        <v>0.88</v>
      </c>
      <c r="W2" s="46">
        <f>'C2'!B22</f>
        <v>1.0612350952492946</v>
      </c>
      <c r="X2" s="46">
        <f>'C2'!B23</f>
        <v>0.6882648371147433</v>
      </c>
      <c r="Y2" s="46">
        <f>'C2'!B24</f>
        <v>0.585076657422229</v>
      </c>
      <c r="Z2" s="46">
        <f>'C2'!B25</f>
        <v>0.5965231717254023</v>
      </c>
      <c r="AA2" s="46">
        <f>'C2'!B26</f>
        <v>1.075</v>
      </c>
      <c r="AB2" s="46">
        <f>'C2'!B27</f>
        <v>0.879</v>
      </c>
      <c r="AC2" s="46">
        <f>'C2'!B28</f>
        <v>0.9134680134680134</v>
      </c>
      <c r="AD2" s="46">
        <f>'C2'!B29</f>
        <v>0.3442197056648852</v>
      </c>
      <c r="AE2" s="46">
        <f>'C2'!B30</f>
        <v>1.0097081073975107</v>
      </c>
      <c r="AF2" s="5">
        <f>'C2'!B31</f>
        <v>0</v>
      </c>
      <c r="AG2" s="5">
        <f>'C2'!B32</f>
        <v>0</v>
      </c>
      <c r="AH2" s="5">
        <f>'C2'!B33</f>
        <v>0.12</v>
      </c>
      <c r="AI2" s="5">
        <f>'C2'!B34</f>
        <v>0</v>
      </c>
      <c r="AJ2" s="5">
        <f>'C2'!B35</f>
        <v>0</v>
      </c>
      <c r="AK2" s="5">
        <f>'C2'!B36</f>
        <v>0</v>
      </c>
    </row>
    <row r="3" spans="1:37" ht="15">
      <c r="A3" s="13"/>
      <c r="B3" s="13"/>
      <c r="C3" s="32" t="s">
        <v>265</v>
      </c>
      <c r="D3" s="13" t="s">
        <v>95</v>
      </c>
      <c r="E3" s="13" t="s">
        <v>95</v>
      </c>
      <c r="F3" s="13" t="s">
        <v>95</v>
      </c>
      <c r="G3" s="13" t="s">
        <v>95</v>
      </c>
      <c r="H3" s="13" t="s">
        <v>95</v>
      </c>
      <c r="I3" s="13" t="s">
        <v>95</v>
      </c>
      <c r="J3" s="13" t="s">
        <v>95</v>
      </c>
      <c r="K3" s="13" t="s">
        <v>95</v>
      </c>
      <c r="L3" s="13" t="s">
        <v>95</v>
      </c>
      <c r="M3" s="13" t="s">
        <v>95</v>
      </c>
      <c r="N3" s="13" t="s">
        <v>95</v>
      </c>
      <c r="O3" s="13" t="s">
        <v>95</v>
      </c>
      <c r="P3" s="13" t="s">
        <v>95</v>
      </c>
      <c r="Q3" s="13" t="s">
        <v>95</v>
      </c>
      <c r="R3" s="13" t="s">
        <v>95</v>
      </c>
      <c r="S3" s="13" t="s">
        <v>95</v>
      </c>
      <c r="T3" s="13" t="s">
        <v>95</v>
      </c>
      <c r="U3" s="13" t="s">
        <v>95</v>
      </c>
      <c r="V3" s="13" t="s">
        <v>95</v>
      </c>
      <c r="W3" s="31" t="s">
        <v>95</v>
      </c>
      <c r="X3" s="13" t="s">
        <v>95</v>
      </c>
      <c r="Y3" s="13" t="s">
        <v>95</v>
      </c>
      <c r="Z3" s="13" t="s">
        <v>95</v>
      </c>
      <c r="AA3" s="13" t="s">
        <v>95</v>
      </c>
      <c r="AB3" s="13" t="s">
        <v>95</v>
      </c>
      <c r="AC3" s="13" t="s">
        <v>95</v>
      </c>
      <c r="AD3" s="13" t="s">
        <v>95</v>
      </c>
      <c r="AE3" s="13" t="s">
        <v>95</v>
      </c>
      <c r="AF3" s="14" t="s">
        <v>96</v>
      </c>
      <c r="AG3" s="14" t="s">
        <v>96</v>
      </c>
      <c r="AH3" s="13" t="s">
        <v>7</v>
      </c>
      <c r="AI3" s="14" t="s">
        <v>96</v>
      </c>
      <c r="AJ3" s="13" t="s">
        <v>96</v>
      </c>
      <c r="AK3" s="14" t="s">
        <v>96</v>
      </c>
    </row>
    <row r="4" spans="1:37" ht="15">
      <c r="A4" s="7">
        <v>1</v>
      </c>
      <c r="B4" s="7">
        <v>1</v>
      </c>
      <c r="C4" s="8" t="s">
        <v>229</v>
      </c>
      <c r="D4" s="4">
        <f>D$2*'D1'!D4</f>
        <v>0</v>
      </c>
      <c r="E4" s="4">
        <f>E$2*'D1'!E4</f>
        <v>0</v>
      </c>
      <c r="F4" s="4">
        <f>F$2*'D1'!F4</f>
        <v>445.29638122800003</v>
      </c>
      <c r="G4" s="4">
        <f>G$2*'D1'!G4</f>
        <v>0</v>
      </c>
      <c r="H4" s="4">
        <f>H$2*'D1'!H4</f>
        <v>0</v>
      </c>
      <c r="I4" s="4">
        <f>I$2*'D1'!I4</f>
        <v>0</v>
      </c>
      <c r="J4" s="4">
        <f>J$2*'D1'!J4</f>
        <v>0</v>
      </c>
      <c r="K4" s="4">
        <f>K$2*'D1'!K4</f>
        <v>0</v>
      </c>
      <c r="L4" s="4">
        <f>L$2*'D1'!L4</f>
        <v>0</v>
      </c>
      <c r="M4" s="4">
        <f>M$2*'D1'!M4</f>
        <v>0</v>
      </c>
      <c r="N4" s="4">
        <f>N$2*'D1'!N4</f>
        <v>3458264.315938348</v>
      </c>
      <c r="O4" s="4">
        <f>O$2*'D1'!O4</f>
        <v>959149.270683269</v>
      </c>
      <c r="P4" s="4">
        <f>P$2*'D1'!P4</f>
        <v>615014.1067041244</v>
      </c>
      <c r="Q4" s="4">
        <f>Q$2*'D1'!Q4</f>
        <v>205305.2783599207</v>
      </c>
      <c r="R4" s="4">
        <f>R$2*'D1'!R4</f>
        <v>338848.4872667789</v>
      </c>
      <c r="S4" s="4">
        <f>S$2*'D1'!S4</f>
        <v>0</v>
      </c>
      <c r="T4" s="4">
        <f>T$2*'D1'!T4</f>
        <v>0</v>
      </c>
      <c r="U4" s="4">
        <f>U$2*'D1'!U4</f>
        <v>0</v>
      </c>
      <c r="V4" s="4">
        <f>V$2*'D1'!V4</f>
        <v>0</v>
      </c>
      <c r="W4" s="4">
        <f>W$2*'D1'!W4</f>
        <v>0</v>
      </c>
      <c r="X4" s="4">
        <f>X$2*'D1'!X4</f>
        <v>14039.241803246628</v>
      </c>
      <c r="Y4" s="4">
        <f>Y$2*'D1'!Y4</f>
        <v>0</v>
      </c>
      <c r="Z4" s="4">
        <f>Z$2*'D1'!Z4</f>
        <v>100.7346294</v>
      </c>
      <c r="AA4" s="4">
        <f>AA$2*'D1'!AA4</f>
        <v>0</v>
      </c>
      <c r="AB4" s="4">
        <f>AB$2*'D1'!AB4</f>
        <v>0</v>
      </c>
      <c r="AC4" s="4">
        <f>AC$2*'D1'!AC4</f>
        <v>0</v>
      </c>
      <c r="AD4" s="4">
        <f>AD$2*'D1'!AD4</f>
        <v>0</v>
      </c>
      <c r="AE4" s="4">
        <f>AE$2*'D1'!AE4</f>
        <v>0</v>
      </c>
      <c r="AF4" s="4">
        <f>AF$2*'D1'!AF4</f>
        <v>0</v>
      </c>
      <c r="AG4" s="4">
        <f>AG$2*'D1'!AG4</f>
        <v>0</v>
      </c>
      <c r="AH4" s="4">
        <f>AH$2*A!AH3</f>
        <v>0</v>
      </c>
      <c r="AI4" s="4">
        <f>AI$2*'D1'!AI4</f>
        <v>0</v>
      </c>
      <c r="AJ4" s="4">
        <f>AJ$2*'D1'!AJ4</f>
        <v>0</v>
      </c>
      <c r="AK4" s="4">
        <f>AK$2*'D1'!AK4</f>
        <v>0</v>
      </c>
    </row>
    <row r="5" spans="1:37" ht="15">
      <c r="A5" s="5">
        <v>2</v>
      </c>
      <c r="B5" s="5">
        <v>2</v>
      </c>
      <c r="C5" s="1" t="s">
        <v>230</v>
      </c>
      <c r="D5" s="4">
        <f>D$2*'D1'!D5</f>
        <v>0</v>
      </c>
      <c r="E5" s="4">
        <f>E$2*'D1'!E5</f>
        <v>3244.8032906820117</v>
      </c>
      <c r="F5" s="4">
        <f>F$2*'D1'!F5</f>
        <v>13168.5560055</v>
      </c>
      <c r="G5" s="4">
        <f>G$2*'D1'!G5</f>
        <v>0</v>
      </c>
      <c r="H5" s="4">
        <f>H$2*'D1'!H5</f>
        <v>0</v>
      </c>
      <c r="I5" s="4">
        <f>I$2*'D1'!I5</f>
        <v>740.4007940955621</v>
      </c>
      <c r="J5" s="4">
        <f>J$2*'D1'!J5</f>
        <v>0</v>
      </c>
      <c r="K5" s="4">
        <f>K$2*'D1'!K5</f>
        <v>144.43321842007182</v>
      </c>
      <c r="L5" s="4">
        <f>L$2*'D1'!L5</f>
        <v>0</v>
      </c>
      <c r="M5" s="4">
        <f>M$2*'D1'!M5</f>
        <v>0</v>
      </c>
      <c r="N5" s="4">
        <f>N$2*'D1'!N5</f>
        <v>44327.167042944944</v>
      </c>
      <c r="O5" s="4">
        <f>O$2*'D1'!O5</f>
        <v>34398.60242647927</v>
      </c>
      <c r="P5" s="4">
        <f>P$2*'D1'!P5</f>
        <v>12353.085287597263</v>
      </c>
      <c r="Q5" s="4">
        <f>Q$2*'D1'!Q5</f>
        <v>84616.22110007684</v>
      </c>
      <c r="R5" s="4">
        <f>R$2*'D1'!R5</f>
        <v>5172.403139352002</v>
      </c>
      <c r="S5" s="4">
        <f>S$2*'D1'!S5</f>
        <v>0</v>
      </c>
      <c r="T5" s="4">
        <f>T$2*'D1'!T5</f>
        <v>0</v>
      </c>
      <c r="U5" s="4">
        <f>U$2*'D1'!U5</f>
        <v>0</v>
      </c>
      <c r="V5" s="4">
        <f>V$2*'D1'!V5</f>
        <v>0</v>
      </c>
      <c r="W5" s="4">
        <f>W$2*'D1'!W5</f>
        <v>4230.418791434851</v>
      </c>
      <c r="X5" s="4">
        <f>X$2*'D1'!X5</f>
        <v>6881.981276101289</v>
      </c>
      <c r="Y5" s="4">
        <f>Y$2*'D1'!Y5</f>
        <v>565.189784821116</v>
      </c>
      <c r="Z5" s="4">
        <f>Z$2*'D1'!Z5</f>
        <v>257.10757155</v>
      </c>
      <c r="AA5" s="4">
        <f>AA$2*'D1'!AA5</f>
        <v>0</v>
      </c>
      <c r="AB5" s="4">
        <f>AB$2*'D1'!AB5</f>
        <v>0</v>
      </c>
      <c r="AC5" s="4">
        <f>AC$2*'D1'!AC5</f>
        <v>0</v>
      </c>
      <c r="AD5" s="4">
        <f>AD$2*'D1'!AD5</f>
        <v>0</v>
      </c>
      <c r="AE5" s="4">
        <f>AE$2*'D1'!AE5</f>
        <v>0</v>
      </c>
      <c r="AF5" s="4">
        <f>AF$2*'D1'!AF5</f>
        <v>0</v>
      </c>
      <c r="AG5" s="4">
        <f>AG$2*'D1'!AG5</f>
        <v>0</v>
      </c>
      <c r="AH5" s="4">
        <f>AH$2*A!AH4</f>
        <v>4278.150579150579</v>
      </c>
      <c r="AI5" s="4">
        <f>AI$2*'D1'!AI5</f>
        <v>0</v>
      </c>
      <c r="AJ5" s="4">
        <f>AJ$2*'D1'!AJ5</f>
        <v>0</v>
      </c>
      <c r="AK5" s="4">
        <f>AK$2*'D1'!AK5</f>
        <v>0</v>
      </c>
    </row>
    <row r="6" spans="1:37" ht="15">
      <c r="A6" s="5">
        <v>3</v>
      </c>
      <c r="B6" s="5">
        <v>3</v>
      </c>
      <c r="C6" s="1" t="s">
        <v>224</v>
      </c>
      <c r="D6" s="4">
        <f>D$2*'D1'!D6</f>
        <v>0</v>
      </c>
      <c r="E6" s="4">
        <f>E$2*'D1'!E6</f>
        <v>2221.486921817094</v>
      </c>
      <c r="F6" s="4">
        <f>F$2*'D1'!F6</f>
        <v>0</v>
      </c>
      <c r="G6" s="4">
        <f>G$2*'D1'!G6</f>
        <v>0</v>
      </c>
      <c r="H6" s="4">
        <f>H$2*'D1'!H6</f>
        <v>0</v>
      </c>
      <c r="I6" s="4">
        <f>I$2*'D1'!I6</f>
        <v>0</v>
      </c>
      <c r="J6" s="4">
        <f>J$2*'D1'!J6</f>
        <v>0</v>
      </c>
      <c r="K6" s="4">
        <f>K$2*'D1'!K6</f>
        <v>0</v>
      </c>
      <c r="L6" s="4">
        <f>L$2*'D1'!L6</f>
        <v>0</v>
      </c>
      <c r="M6" s="4">
        <f>M$2*'D1'!M6</f>
        <v>0</v>
      </c>
      <c r="N6" s="4">
        <f>N$2*'D1'!N6</f>
        <v>1879574.9831185236</v>
      </c>
      <c r="O6" s="4">
        <f>O$2*'D1'!O6</f>
        <v>1170906.0512767637</v>
      </c>
      <c r="P6" s="4">
        <f>P$2*'D1'!P6</f>
        <v>129228.77044405257</v>
      </c>
      <c r="Q6" s="4">
        <f>Q$2*'D1'!Q6</f>
        <v>38775.71709295827</v>
      </c>
      <c r="R6" s="4">
        <f>R$2*'D1'!R6</f>
        <v>914.066257677111</v>
      </c>
      <c r="S6" s="4">
        <f>S$2*'D1'!S6</f>
        <v>0</v>
      </c>
      <c r="T6" s="4">
        <f>T$2*'D1'!T6</f>
        <v>0</v>
      </c>
      <c r="U6" s="4">
        <f>U$2*'D1'!U6</f>
        <v>11151.554620876372</v>
      </c>
      <c r="V6" s="4">
        <f>V$2*'D1'!V6</f>
        <v>4656.88511931852</v>
      </c>
      <c r="W6" s="4">
        <f>W$2*'D1'!W6</f>
        <v>1922.3536286796843</v>
      </c>
      <c r="X6" s="4">
        <f>X$2*'D1'!X6</f>
        <v>372295.5242334337</v>
      </c>
      <c r="Y6" s="4">
        <f>Y$2*'D1'!Y6</f>
        <v>0</v>
      </c>
      <c r="Z6" s="4">
        <f>Z$2*'D1'!Z6</f>
        <v>507083.48273835005</v>
      </c>
      <c r="AA6" s="4">
        <f>AA$2*'D1'!AA6</f>
        <v>0</v>
      </c>
      <c r="AB6" s="4">
        <f>AB$2*'D1'!AB6</f>
        <v>0</v>
      </c>
      <c r="AC6" s="4">
        <f>AC$2*'D1'!AC6</f>
        <v>0</v>
      </c>
      <c r="AD6" s="4">
        <f>AD$2*'D1'!AD6</f>
        <v>0</v>
      </c>
      <c r="AE6" s="4">
        <f>AE$2*'D1'!AE6</f>
        <v>0</v>
      </c>
      <c r="AF6" s="4">
        <f>AF$2*'D1'!AF6</f>
        <v>0</v>
      </c>
      <c r="AG6" s="4">
        <f>AG$2*'D1'!AG6</f>
        <v>0</v>
      </c>
      <c r="AH6" s="4">
        <f>AH$2*A!AH5</f>
        <v>0</v>
      </c>
      <c r="AI6" s="4">
        <f>AI$2*'D1'!AI6</f>
        <v>0</v>
      </c>
      <c r="AJ6" s="4">
        <f>AJ$2*'D1'!AJ6</f>
        <v>0</v>
      </c>
      <c r="AK6" s="4">
        <f>AK$2*'D1'!AK6</f>
        <v>0</v>
      </c>
    </row>
    <row r="7" spans="1:37" ht="15">
      <c r="A7" s="5">
        <v>4</v>
      </c>
      <c r="B7" s="5">
        <v>4</v>
      </c>
      <c r="C7" s="1" t="s">
        <v>231</v>
      </c>
      <c r="D7" s="4">
        <f>D$2*'D1'!D7</f>
        <v>0</v>
      </c>
      <c r="E7" s="4">
        <f>E$2*'D1'!E7</f>
        <v>3322.874716049386</v>
      </c>
      <c r="F7" s="4">
        <f>F$2*'D1'!F7</f>
        <v>0</v>
      </c>
      <c r="G7" s="4">
        <f>G$2*'D1'!G7</f>
        <v>0</v>
      </c>
      <c r="H7" s="4">
        <f>H$2*'D1'!H7</f>
        <v>0</v>
      </c>
      <c r="I7" s="4">
        <f>I$2*'D1'!I7</f>
        <v>0</v>
      </c>
      <c r="J7" s="4">
        <f>J$2*'D1'!J7</f>
        <v>0</v>
      </c>
      <c r="K7" s="4">
        <f>K$2*'D1'!K7</f>
        <v>0</v>
      </c>
      <c r="L7" s="4">
        <f>L$2*'D1'!L7</f>
        <v>0</v>
      </c>
      <c r="M7" s="4">
        <f>M$2*'D1'!M7</f>
        <v>0</v>
      </c>
      <c r="N7" s="4">
        <f>N$2*'D1'!N7</f>
        <v>581167.0743095663</v>
      </c>
      <c r="O7" s="4">
        <f>O$2*'D1'!O7</f>
        <v>596083.6049066334</v>
      </c>
      <c r="P7" s="4">
        <f>P$2*'D1'!P7</f>
        <v>66462.7161595944</v>
      </c>
      <c r="Q7" s="4">
        <f>Q$2*'D1'!Q7</f>
        <v>5881.997896667061</v>
      </c>
      <c r="R7" s="4">
        <f>R$2*'D1'!R7</f>
        <v>2652.5970735834358</v>
      </c>
      <c r="S7" s="4">
        <f>S$2*'D1'!S7</f>
        <v>0</v>
      </c>
      <c r="T7" s="4">
        <f>T$2*'D1'!T7</f>
        <v>0</v>
      </c>
      <c r="U7" s="4">
        <f>U$2*'D1'!U7</f>
        <v>290.02701709633686</v>
      </c>
      <c r="V7" s="4">
        <f>V$2*'D1'!V7</f>
        <v>3335.0627852079997</v>
      </c>
      <c r="W7" s="4">
        <f>W$2*'D1'!W7</f>
        <v>32440.562290185306</v>
      </c>
      <c r="X7" s="4">
        <f>X$2*'D1'!X7</f>
        <v>38263.81589512316</v>
      </c>
      <c r="Y7" s="4">
        <f>Y$2*'D1'!Y7</f>
        <v>0</v>
      </c>
      <c r="Z7" s="4">
        <f>Z$2*'D1'!Z7</f>
        <v>102225.73618169999</v>
      </c>
      <c r="AA7" s="4">
        <f>AA$2*'D1'!AA7</f>
        <v>0</v>
      </c>
      <c r="AB7" s="4">
        <f>AB$2*'D1'!AB7</f>
        <v>0</v>
      </c>
      <c r="AC7" s="4">
        <f>AC$2*'D1'!AC7</f>
        <v>0</v>
      </c>
      <c r="AD7" s="4">
        <f>AD$2*'D1'!AD7</f>
        <v>0</v>
      </c>
      <c r="AE7" s="4">
        <f>AE$2*'D1'!AE7</f>
        <v>0</v>
      </c>
      <c r="AF7" s="4">
        <f>AF$2*'D1'!AF7</f>
        <v>0</v>
      </c>
      <c r="AG7" s="4">
        <f>AG$2*'D1'!AG7</f>
        <v>0</v>
      </c>
      <c r="AH7" s="4">
        <f>AH$2*A!AH6</f>
        <v>0</v>
      </c>
      <c r="AI7" s="4">
        <f>AI$2*'D1'!AI7</f>
        <v>0</v>
      </c>
      <c r="AJ7" s="4">
        <f>AJ$2*'D1'!AJ7</f>
        <v>0</v>
      </c>
      <c r="AK7" s="4">
        <f>AK$2*'D1'!AK7</f>
        <v>0</v>
      </c>
    </row>
    <row r="8" spans="1:37" ht="15">
      <c r="A8" s="5">
        <v>5</v>
      </c>
      <c r="B8" s="5">
        <v>5</v>
      </c>
      <c r="C8" s="1" t="s">
        <v>232</v>
      </c>
      <c r="D8" s="4">
        <f>D$2*'D1'!D8</f>
        <v>0</v>
      </c>
      <c r="E8" s="4">
        <f>E$2*'D1'!E8</f>
        <v>1020325.1364020817</v>
      </c>
      <c r="F8" s="4">
        <f>F$2*'D1'!F8</f>
        <v>21183.890867604</v>
      </c>
      <c r="G8" s="4">
        <f>G$2*'D1'!G8</f>
        <v>0</v>
      </c>
      <c r="H8" s="4">
        <f>H$2*'D1'!H8</f>
        <v>0</v>
      </c>
      <c r="I8" s="4">
        <f>I$2*'D1'!I8</f>
        <v>0</v>
      </c>
      <c r="J8" s="4">
        <f>J$2*'D1'!J8</f>
        <v>0</v>
      </c>
      <c r="K8" s="4">
        <f>K$2*'D1'!K8</f>
        <v>0</v>
      </c>
      <c r="L8" s="4">
        <f>L$2*'D1'!L8</f>
        <v>0</v>
      </c>
      <c r="M8" s="4">
        <f>M$2*'D1'!M8</f>
        <v>0</v>
      </c>
      <c r="N8" s="4">
        <f>N$2*'D1'!N8</f>
        <v>416479.14667588176</v>
      </c>
      <c r="O8" s="4">
        <f>O$2*'D1'!O8</f>
        <v>3259884.704448863</v>
      </c>
      <c r="P8" s="4">
        <f>P$2*'D1'!P8</f>
        <v>148558.31248048984</v>
      </c>
      <c r="Q8" s="4">
        <f>Q$2*'D1'!Q8</f>
        <v>89602.21173851725</v>
      </c>
      <c r="R8" s="4">
        <f>R$2*'D1'!R8</f>
        <v>6645.99655617138</v>
      </c>
      <c r="S8" s="4">
        <f>S$2*'D1'!S8</f>
        <v>0</v>
      </c>
      <c r="T8" s="4">
        <f>T$2*'D1'!T8</f>
        <v>0</v>
      </c>
      <c r="U8" s="4">
        <f>U$2*'D1'!U8</f>
        <v>206.65743308484215</v>
      </c>
      <c r="V8" s="4">
        <f>V$2*'D1'!V8</f>
        <v>66.76199702084001</v>
      </c>
      <c r="W8" s="4">
        <f>W$2*'D1'!W8</f>
        <v>263249.9069202365</v>
      </c>
      <c r="X8" s="4">
        <f>X$2*'D1'!X8</f>
        <v>181841.6081182421</v>
      </c>
      <c r="Y8" s="4">
        <f>Y$2*'D1'!Y8</f>
        <v>1740.5103211809299</v>
      </c>
      <c r="Z8" s="4">
        <f>Z$2*'D1'!Z8</f>
        <v>125375.37395085</v>
      </c>
      <c r="AA8" s="4">
        <f>AA$2*'D1'!AA8</f>
        <v>4550782.0974</v>
      </c>
      <c r="AB8" s="4">
        <f>AB$2*'D1'!AB8</f>
        <v>132603.82829039998</v>
      </c>
      <c r="AC8" s="4">
        <f>AC$2*'D1'!AC8</f>
        <v>19237.636363636364</v>
      </c>
      <c r="AD8" s="4">
        <f>AD$2*'D1'!AD8</f>
        <v>0</v>
      </c>
      <c r="AE8" s="4">
        <f>AE$2*'D1'!AE8</f>
        <v>0</v>
      </c>
      <c r="AF8" s="4">
        <f>AF$2*'D1'!AF8</f>
        <v>0</v>
      </c>
      <c r="AG8" s="4">
        <f>AG$2*'D1'!AG8</f>
        <v>0</v>
      </c>
      <c r="AH8" s="4">
        <f>AH$2*A!AH7</f>
        <v>38050.53474903474</v>
      </c>
      <c r="AI8" s="4">
        <f>AI$2*'D1'!AI8</f>
        <v>0</v>
      </c>
      <c r="AJ8" s="4">
        <f>AJ$2*'D1'!AJ8</f>
        <v>0</v>
      </c>
      <c r="AK8" s="4">
        <f>AK$2*'D1'!AK8</f>
        <v>0</v>
      </c>
    </row>
    <row r="9" spans="1:37" ht="15">
      <c r="A9" s="5">
        <v>6</v>
      </c>
      <c r="B9" s="5">
        <v>6</v>
      </c>
      <c r="C9" s="1" t="s">
        <v>233</v>
      </c>
      <c r="D9" s="4">
        <f>D$2*'D1'!D9</f>
        <v>0</v>
      </c>
      <c r="E9" s="4">
        <f>E$2*'D1'!E9</f>
        <v>1727917.434989382</v>
      </c>
      <c r="F9" s="4">
        <f>F$2*'D1'!F9</f>
        <v>173834.677364436</v>
      </c>
      <c r="G9" s="4">
        <f>G$2*'D1'!G9</f>
        <v>0</v>
      </c>
      <c r="H9" s="4">
        <f>H$2*'D1'!H9</f>
        <v>69361.43118767077</v>
      </c>
      <c r="I9" s="4">
        <f>I$2*'D1'!I9</f>
        <v>2927.9485948324505</v>
      </c>
      <c r="J9" s="4">
        <f>J$2*'D1'!J9</f>
        <v>0</v>
      </c>
      <c r="K9" s="4">
        <f>K$2*'D1'!K9</f>
        <v>571.1677273884658</v>
      </c>
      <c r="L9" s="4">
        <f>L$2*'D1'!L9</f>
        <v>0</v>
      </c>
      <c r="M9" s="4">
        <f>M$2*'D1'!M9</f>
        <v>2023172.208670025</v>
      </c>
      <c r="N9" s="4">
        <f>N$2*'D1'!N9</f>
        <v>598982.1449056234</v>
      </c>
      <c r="O9" s="4">
        <f>O$2*'D1'!O9</f>
        <v>3145007.0768446177</v>
      </c>
      <c r="P9" s="4">
        <f>P$2*'D1'!P9</f>
        <v>285136.2937646105</v>
      </c>
      <c r="Q9" s="4">
        <f>Q$2*'D1'!Q9</f>
        <v>19434.293416826706</v>
      </c>
      <c r="R9" s="4">
        <f>R$2*'D1'!R9</f>
        <v>3418.4015264187024</v>
      </c>
      <c r="S9" s="4">
        <f>S$2*'D1'!S9</f>
        <v>0</v>
      </c>
      <c r="T9" s="4">
        <f>T$2*'D1'!T9</f>
        <v>450.2649918124801</v>
      </c>
      <c r="U9" s="4">
        <f>U$2*'D1'!U9</f>
        <v>3109330.21024907</v>
      </c>
      <c r="V9" s="4">
        <f>V$2*'D1'!V9</f>
        <v>1598760.5715843171</v>
      </c>
      <c r="W9" s="4">
        <f>W$2*'D1'!W9</f>
        <v>738714.1426751191</v>
      </c>
      <c r="X9" s="4">
        <f>X$2*'D1'!X9</f>
        <v>1698866.2350147183</v>
      </c>
      <c r="Y9" s="4">
        <f>Y$2*'D1'!Y9</f>
        <v>338352.15959237155</v>
      </c>
      <c r="Z9" s="4">
        <f>Z$2*'D1'!Z9</f>
        <v>320200.83254205</v>
      </c>
      <c r="AA9" s="4">
        <f>AA$2*'D1'!AA9</f>
        <v>0</v>
      </c>
      <c r="AB9" s="4">
        <f>AB$2*'D1'!AB9</f>
        <v>0</v>
      </c>
      <c r="AC9" s="4">
        <f>AC$2*'D1'!AC9</f>
        <v>0</v>
      </c>
      <c r="AD9" s="4">
        <f>AD$2*'D1'!AD9</f>
        <v>0</v>
      </c>
      <c r="AE9" s="4">
        <f>AE$2*'D1'!AE9</f>
        <v>0</v>
      </c>
      <c r="AF9" s="4">
        <f>AF$2*'D1'!AF9</f>
        <v>0</v>
      </c>
      <c r="AG9" s="4">
        <f>AG$2*'D1'!AG9</f>
        <v>0</v>
      </c>
      <c r="AH9" s="4">
        <f>AH$2*A!AH8</f>
        <v>392556.4054054054</v>
      </c>
      <c r="AI9" s="4">
        <f>AI$2*'D1'!AI9</f>
        <v>0</v>
      </c>
      <c r="AJ9" s="4">
        <f>AJ$2*'D1'!AJ9</f>
        <v>0</v>
      </c>
      <c r="AK9" s="4">
        <f>AK$2*'D1'!AK9</f>
        <v>0</v>
      </c>
    </row>
    <row r="10" spans="1:37" ht="15">
      <c r="A10" s="5">
        <v>7</v>
      </c>
      <c r="B10" s="5">
        <v>7</v>
      </c>
      <c r="C10" s="1" t="s">
        <v>234</v>
      </c>
      <c r="D10" s="4">
        <f>D$2*'D1'!D10</f>
        <v>0</v>
      </c>
      <c r="E10" s="4">
        <f>E$2*'D1'!E10</f>
        <v>1432596.460686699</v>
      </c>
      <c r="F10" s="4">
        <f>F$2*'D1'!F10</f>
        <v>21761.979410232</v>
      </c>
      <c r="G10" s="4">
        <f>G$2*'D1'!G10</f>
        <v>0</v>
      </c>
      <c r="H10" s="4">
        <f>H$2*'D1'!H10</f>
        <v>776858.3448529108</v>
      </c>
      <c r="I10" s="4">
        <f>I$2*'D1'!I10</f>
        <v>1767370.3500876564</v>
      </c>
      <c r="J10" s="4">
        <f>J$2*'D1'!J10</f>
        <v>0</v>
      </c>
      <c r="K10" s="4">
        <f>K$2*'D1'!K10</f>
        <v>344768.6575150033</v>
      </c>
      <c r="L10" s="4">
        <f>L$2*'D1'!L10</f>
        <v>0</v>
      </c>
      <c r="M10" s="4">
        <f>M$2*'D1'!M10</f>
        <v>0</v>
      </c>
      <c r="N10" s="4">
        <f>N$2*'D1'!N10</f>
        <v>188490.23460766894</v>
      </c>
      <c r="O10" s="4">
        <f>O$2*'D1'!O10</f>
        <v>1698449.7685466579</v>
      </c>
      <c r="P10" s="4">
        <f>P$2*'D1'!P10</f>
        <v>120793.9661855392</v>
      </c>
      <c r="Q10" s="4">
        <f>Q$2*'D1'!Q10</f>
        <v>98838.04877429531</v>
      </c>
      <c r="R10" s="4">
        <f>R$2*'D1'!R10</f>
        <v>62355.06098686659</v>
      </c>
      <c r="S10" s="4">
        <f>S$2*'D1'!S10</f>
        <v>0</v>
      </c>
      <c r="T10" s="4">
        <f>T$2*'D1'!T10</f>
        <v>234917.2409512894</v>
      </c>
      <c r="U10" s="4">
        <f>U$2*'D1'!U10</f>
        <v>5009167.202646144</v>
      </c>
      <c r="V10" s="4">
        <f>V$2*'D1'!V10</f>
        <v>14436.40323884</v>
      </c>
      <c r="W10" s="4">
        <f>W$2*'D1'!W10</f>
        <v>111347.8083610315</v>
      </c>
      <c r="X10" s="4">
        <f>X$2*'D1'!X10</f>
        <v>240082.83251770498</v>
      </c>
      <c r="Y10" s="4">
        <f>Y$2*'D1'!Y10</f>
        <v>2373.492411728568</v>
      </c>
      <c r="Z10" s="4">
        <f>Z$2*'D1'!Z10</f>
        <v>319.18821525</v>
      </c>
      <c r="AA10" s="4">
        <f>AA$2*'D1'!AA10</f>
        <v>0</v>
      </c>
      <c r="AB10" s="4">
        <f>AB$2*'D1'!AB10</f>
        <v>0</v>
      </c>
      <c r="AC10" s="4">
        <f>AC$2*'D1'!AC10</f>
        <v>0</v>
      </c>
      <c r="AD10" s="4">
        <f>AD$2*'D1'!AD10</f>
        <v>0</v>
      </c>
      <c r="AE10" s="4">
        <f>AE$2*'D1'!AE10</f>
        <v>0</v>
      </c>
      <c r="AF10" s="4">
        <f>AF$2*'D1'!AF10</f>
        <v>0</v>
      </c>
      <c r="AG10" s="4">
        <f>AG$2*'D1'!AG10</f>
        <v>0</v>
      </c>
      <c r="AH10" s="4">
        <f>AH$2*A!AH9</f>
        <v>0</v>
      </c>
      <c r="AI10" s="4">
        <f>AI$2*'D1'!AI10</f>
        <v>0</v>
      </c>
      <c r="AJ10" s="4">
        <f>AJ$2*'D1'!AJ10</f>
        <v>0</v>
      </c>
      <c r="AK10" s="4">
        <f>AK$2*'D1'!AK10</f>
        <v>0</v>
      </c>
    </row>
    <row r="11" spans="1:37" ht="15">
      <c r="A11" s="5">
        <v>8</v>
      </c>
      <c r="B11" s="5">
        <v>8</v>
      </c>
      <c r="C11" s="1" t="s">
        <v>235</v>
      </c>
      <c r="D11" s="4">
        <f>D$2*'D1'!D11</f>
        <v>0</v>
      </c>
      <c r="E11" s="4">
        <f>E$2*'D1'!E11</f>
        <v>6581869.58525169</v>
      </c>
      <c r="F11" s="4">
        <f>F$2*'D1'!F11</f>
        <v>328931.495474256</v>
      </c>
      <c r="G11" s="4">
        <f>G$2*'D1'!G11</f>
        <v>0</v>
      </c>
      <c r="H11" s="4">
        <f>H$2*'D1'!H11</f>
        <v>76012.8771013053</v>
      </c>
      <c r="I11" s="4">
        <f>I$2*'D1'!I11</f>
        <v>0</v>
      </c>
      <c r="J11" s="4">
        <f>J$2*'D1'!J11</f>
        <v>0</v>
      </c>
      <c r="K11" s="4">
        <f>K$2*'D1'!K11</f>
        <v>0</v>
      </c>
      <c r="L11" s="4">
        <f>L$2*'D1'!L11</f>
        <v>0</v>
      </c>
      <c r="M11" s="4">
        <f>M$2*'D1'!M11</f>
        <v>0</v>
      </c>
      <c r="N11" s="4">
        <f>N$2*'D1'!N11</f>
        <v>742292.5925190403</v>
      </c>
      <c r="O11" s="4">
        <f>O$2*'D1'!O11</f>
        <v>1511260.3062563944</v>
      </c>
      <c r="P11" s="4">
        <f>P$2*'D1'!P11</f>
        <v>198263.2692685687</v>
      </c>
      <c r="Q11" s="4">
        <f>Q$2*'D1'!Q11</f>
        <v>182223.80448651468</v>
      </c>
      <c r="R11" s="4">
        <f>R$2*'D1'!R11</f>
        <v>4883.614928181801</v>
      </c>
      <c r="S11" s="4">
        <f>S$2*'D1'!S11</f>
        <v>0</v>
      </c>
      <c r="T11" s="4">
        <f>T$2*'D1'!T11</f>
        <v>0</v>
      </c>
      <c r="U11" s="4">
        <f>U$2*'D1'!U11</f>
        <v>10575.132962140013</v>
      </c>
      <c r="V11" s="4">
        <f>V$2*'D1'!V11</f>
        <v>46419.29863267074</v>
      </c>
      <c r="W11" s="4">
        <f>W$2*'D1'!W11</f>
        <v>1197807.8393710216</v>
      </c>
      <c r="X11" s="4">
        <f>X$2*'D1'!X11</f>
        <v>353104.6278749341</v>
      </c>
      <c r="Y11" s="4">
        <f>Y$2*'D1'!Y11</f>
        <v>15622.69876911198</v>
      </c>
      <c r="Z11" s="4">
        <f>Z$2*'D1'!Z11</f>
        <v>196896.37515839995</v>
      </c>
      <c r="AA11" s="4">
        <f>AA$2*'D1'!AA11</f>
        <v>0</v>
      </c>
      <c r="AB11" s="4">
        <f>AB$2*'D1'!AB11</f>
        <v>0</v>
      </c>
      <c r="AC11" s="4">
        <f>AC$2*'D1'!AC11</f>
        <v>203475</v>
      </c>
      <c r="AD11" s="4">
        <f>AD$2*'D1'!AD11</f>
        <v>0</v>
      </c>
      <c r="AE11" s="4">
        <f>AE$2*'D1'!AE11</f>
        <v>0</v>
      </c>
      <c r="AF11" s="4">
        <f>AF$2*'D1'!AF11</f>
        <v>0</v>
      </c>
      <c r="AG11" s="4">
        <f>AG$2*'D1'!AG11</f>
        <v>0</v>
      </c>
      <c r="AH11" s="4">
        <f>AH$2*A!AH10</f>
        <v>12115517.16</v>
      </c>
      <c r="AI11" s="4">
        <f>AI$2*'D1'!AI11</f>
        <v>0</v>
      </c>
      <c r="AJ11" s="4">
        <f>AJ$2*'D1'!AJ11</f>
        <v>0</v>
      </c>
      <c r="AK11" s="4">
        <f>AK$2*'D1'!AK11</f>
        <v>0</v>
      </c>
    </row>
    <row r="12" spans="1:37" ht="15">
      <c r="A12" s="5">
        <v>9</v>
      </c>
      <c r="B12" s="5">
        <v>9</v>
      </c>
      <c r="C12" s="1" t="s">
        <v>236</v>
      </c>
      <c r="D12" s="4">
        <f>D$2*'D1'!D12</f>
        <v>5174673.495068234</v>
      </c>
      <c r="E12" s="4">
        <f>E$2*'D1'!E12</f>
        <v>1612434.956848032</v>
      </c>
      <c r="F12" s="4">
        <f>F$2*'D1'!F12</f>
        <v>8139482.19460408</v>
      </c>
      <c r="G12" s="4">
        <f>G$2*'D1'!G12</f>
        <v>26042401.114711303</v>
      </c>
      <c r="H12" s="4">
        <f>H$2*'D1'!H12</f>
        <v>2113934.1982177254</v>
      </c>
      <c r="I12" s="4">
        <f>I$2*'D1'!I12</f>
        <v>3119779.7096663006</v>
      </c>
      <c r="J12" s="4">
        <f>J$2*'D1'!J12</f>
        <v>-12045008.391254356</v>
      </c>
      <c r="K12" s="4">
        <f>K$2*'D1'!K12</f>
        <v>608589.0612518481</v>
      </c>
      <c r="L12" s="4">
        <f>L$2*'D1'!L12</f>
        <v>-2349672.422989187</v>
      </c>
      <c r="M12" s="4">
        <f>M$2*'D1'!M12</f>
        <v>0</v>
      </c>
      <c r="N12" s="4">
        <f>N$2*'D1'!N12</f>
        <v>661361.7253324891</v>
      </c>
      <c r="O12" s="4">
        <f>O$2*'D1'!O12</f>
        <v>561745.6214899846</v>
      </c>
      <c r="P12" s="4">
        <f>P$2*'D1'!P12</f>
        <v>104524.80551436826</v>
      </c>
      <c r="Q12" s="4">
        <f>Q$2*'D1'!Q12</f>
        <v>6415.441687219916</v>
      </c>
      <c r="R12" s="4">
        <f>R$2*'D1'!R12</f>
        <v>1565.1289658956457</v>
      </c>
      <c r="S12" s="4">
        <f>S$2*'D1'!S12</f>
        <v>0</v>
      </c>
      <c r="T12" s="4">
        <f>T$2*'D1'!T12</f>
        <v>0</v>
      </c>
      <c r="U12" s="4">
        <f>U$2*'D1'!U12</f>
        <v>387.28665510089263</v>
      </c>
      <c r="V12" s="4">
        <f>V$2*'D1'!V12</f>
        <v>4044.156010884</v>
      </c>
      <c r="W12" s="4">
        <f>W$2*'D1'!W12</f>
        <v>370749.8652563441</v>
      </c>
      <c r="X12" s="4">
        <f>X$2*'D1'!X12</f>
        <v>285464.5833326815</v>
      </c>
      <c r="Y12" s="4">
        <f>Y$2*'D1'!Y12</f>
        <v>69721.72045017683</v>
      </c>
      <c r="Z12" s="4">
        <f>Z$2*'D1'!Z12</f>
        <v>285261.14346795</v>
      </c>
      <c r="AA12" s="4">
        <f>AA$2*'D1'!AA12</f>
        <v>0</v>
      </c>
      <c r="AB12" s="4">
        <f>AB$2*'D1'!AB12</f>
        <v>0</v>
      </c>
      <c r="AC12" s="4">
        <f>AC$2*'D1'!AC12</f>
        <v>0</v>
      </c>
      <c r="AD12" s="4">
        <f>AD$2*'D1'!AD12</f>
        <v>0</v>
      </c>
      <c r="AE12" s="4">
        <f>AE$2*'D1'!AE12</f>
        <v>0</v>
      </c>
      <c r="AF12" s="4">
        <f>AF$2*'D1'!AF12</f>
        <v>0</v>
      </c>
      <c r="AG12" s="4">
        <f>AG$2*'D1'!AG12</f>
        <v>0</v>
      </c>
      <c r="AH12" s="4">
        <f>AH$2*A!AH11</f>
        <v>2620812.4714285713</v>
      </c>
      <c r="AI12" s="4">
        <f>AI$2*'D1'!AI12</f>
        <v>0</v>
      </c>
      <c r="AJ12" s="4">
        <f>AJ$2*'D1'!AJ12</f>
        <v>0</v>
      </c>
      <c r="AK12" s="4">
        <f>AK$2*'D1'!AK12</f>
        <v>0</v>
      </c>
    </row>
    <row r="13" spans="1:37" ht="15">
      <c r="A13" s="5">
        <v>10</v>
      </c>
      <c r="B13" s="5">
        <v>10</v>
      </c>
      <c r="C13" s="1" t="s">
        <v>237</v>
      </c>
      <c r="D13" s="4">
        <f>D$2*'D1'!D13</f>
        <v>0</v>
      </c>
      <c r="E13" s="4">
        <f>E$2*'D1'!E13</f>
        <v>88071.01999831243</v>
      </c>
      <c r="F13" s="4">
        <f>F$2*'D1'!F13</f>
        <v>279801.93688056007</v>
      </c>
      <c r="G13" s="4">
        <f>G$2*'D1'!G13</f>
        <v>0</v>
      </c>
      <c r="H13" s="4">
        <f>H$2*'D1'!H13</f>
        <v>14477.427382075952</v>
      </c>
      <c r="I13" s="4">
        <f>I$2*'D1'!I13</f>
        <v>0</v>
      </c>
      <c r="J13" s="4">
        <f>J$2*'D1'!J13</f>
        <v>0</v>
      </c>
      <c r="K13" s="4">
        <f>K$2*'D1'!K13</f>
        <v>0</v>
      </c>
      <c r="L13" s="4">
        <f>L$2*'D1'!L13</f>
        <v>0</v>
      </c>
      <c r="M13" s="4">
        <f>M$2*'D1'!M13</f>
        <v>0</v>
      </c>
      <c r="N13" s="4">
        <f>N$2*'D1'!N13</f>
        <v>343769.1080269313</v>
      </c>
      <c r="O13" s="4">
        <f>O$2*'D1'!O13</f>
        <v>227358.8859970863</v>
      </c>
      <c r="P13" s="4">
        <f>P$2*'D1'!P13</f>
        <v>74969.15567736015</v>
      </c>
      <c r="Q13" s="4">
        <f>Q$2*'D1'!Q13</f>
        <v>6268.336017958823</v>
      </c>
      <c r="R13" s="4">
        <f>R$2*'D1'!R13</f>
        <v>1648.9291164584274</v>
      </c>
      <c r="S13" s="4">
        <f>S$2*'D1'!S13</f>
        <v>0</v>
      </c>
      <c r="T13" s="4">
        <f>T$2*'D1'!T13</f>
        <v>0</v>
      </c>
      <c r="U13" s="4">
        <f>U$2*'D1'!U13</f>
        <v>1772.7433569270718</v>
      </c>
      <c r="V13" s="4">
        <f>V$2*'D1'!V13</f>
        <v>54550.495930901074</v>
      </c>
      <c r="W13" s="4">
        <f>W$2*'D1'!W13</f>
        <v>19548.345369870436</v>
      </c>
      <c r="X13" s="4">
        <f>X$2*'D1'!X13</f>
        <v>93241.01488934948</v>
      </c>
      <c r="Y13" s="4">
        <f>Y$2*'D1'!Y13</f>
        <v>21839.02469084396</v>
      </c>
      <c r="Z13" s="4">
        <f>Z$2*'D1'!Z13</f>
        <v>90114.73966215001</v>
      </c>
      <c r="AA13" s="4">
        <f>AA$2*'D1'!AA13</f>
        <v>0</v>
      </c>
      <c r="AB13" s="4">
        <f>AB$2*'D1'!AB13</f>
        <v>0</v>
      </c>
      <c r="AC13" s="4">
        <f>AC$2*'D1'!AC13</f>
        <v>27376.636363636364</v>
      </c>
      <c r="AD13" s="4">
        <f>AD$2*'D1'!AD13</f>
        <v>0</v>
      </c>
      <c r="AE13" s="4">
        <f>AE$2*'D1'!AE13</f>
        <v>0</v>
      </c>
      <c r="AF13" s="4">
        <f>AF$2*'D1'!AF13</f>
        <v>0</v>
      </c>
      <c r="AG13" s="4">
        <f>AG$2*'D1'!AG13</f>
        <v>0</v>
      </c>
      <c r="AH13" s="4">
        <f>AH$2*A!AH12</f>
        <v>83578.71428571428</v>
      </c>
      <c r="AI13" s="4">
        <f>AI$2*'D1'!AI13</f>
        <v>0</v>
      </c>
      <c r="AJ13" s="4">
        <f>AJ$2*'D1'!AJ13</f>
        <v>0</v>
      </c>
      <c r="AK13" s="4">
        <f>AK$2*'D1'!AK13</f>
        <v>0</v>
      </c>
    </row>
    <row r="14" spans="1:37" ht="15">
      <c r="A14" s="5">
        <v>11</v>
      </c>
      <c r="B14" s="5">
        <v>11</v>
      </c>
      <c r="C14" s="1" t="s">
        <v>238</v>
      </c>
      <c r="D14" s="4">
        <f>D$2*'D1'!D14</f>
        <v>0</v>
      </c>
      <c r="E14" s="4">
        <f>E$2*'D1'!E14</f>
        <v>2612.4892670454296</v>
      </c>
      <c r="F14" s="4">
        <f>F$2*'D1'!F14</f>
        <v>25976.802613068</v>
      </c>
      <c r="G14" s="4">
        <f>G$2*'D1'!G14</f>
        <v>0</v>
      </c>
      <c r="H14" s="4">
        <f>H$2*'D1'!H14</f>
        <v>0</v>
      </c>
      <c r="I14" s="4">
        <f>I$2*'D1'!I14</f>
        <v>0</v>
      </c>
      <c r="J14" s="4">
        <f>J$2*'D1'!J14</f>
        <v>0</v>
      </c>
      <c r="K14" s="4">
        <f>K$2*'D1'!K14</f>
        <v>0</v>
      </c>
      <c r="L14" s="4">
        <f>L$2*'D1'!L14</f>
        <v>0</v>
      </c>
      <c r="M14" s="4">
        <f>M$2*'D1'!M14</f>
        <v>0</v>
      </c>
      <c r="N14" s="4">
        <f>N$2*'D1'!N14</f>
        <v>257897.88268280737</v>
      </c>
      <c r="O14" s="4">
        <f>O$2*'D1'!O14</f>
        <v>108748.96897745541</v>
      </c>
      <c r="P14" s="4">
        <f>P$2*'D1'!P14</f>
        <v>128219.32001553982</v>
      </c>
      <c r="Q14" s="4">
        <f>Q$2*'D1'!Q14</f>
        <v>43665.12320107572</v>
      </c>
      <c r="R14" s="4">
        <f>R$2*'D1'!R14</f>
        <v>7518.1627385671</v>
      </c>
      <c r="S14" s="4">
        <f>S$2*'D1'!S14</f>
        <v>0</v>
      </c>
      <c r="T14" s="4">
        <f>T$2*'D1'!T14</f>
        <v>0</v>
      </c>
      <c r="U14" s="4">
        <f>U$2*'D1'!U14</f>
        <v>359.9568748254051</v>
      </c>
      <c r="V14" s="4">
        <f>V$2*'D1'!V14</f>
        <v>38.279601051754476</v>
      </c>
      <c r="W14" s="4">
        <f>W$2*'D1'!W14</f>
        <v>139.4580752969765</v>
      </c>
      <c r="X14" s="4">
        <f>X$2*'D1'!X14</f>
        <v>289397.1440618822</v>
      </c>
      <c r="Y14" s="4">
        <f>Y$2*'D1'!Y14</f>
        <v>2125.1745278314197</v>
      </c>
      <c r="Z14" s="4">
        <f>Z$2*'D1'!Z14</f>
        <v>186944.73083999997</v>
      </c>
      <c r="AA14" s="4">
        <f>AA$2*'D1'!AA14</f>
        <v>0</v>
      </c>
      <c r="AB14" s="4">
        <f>AB$2*'D1'!AB14</f>
        <v>0</v>
      </c>
      <c r="AC14" s="4">
        <f>AC$2*'D1'!AC14</f>
        <v>0</v>
      </c>
      <c r="AD14" s="4">
        <f>AD$2*'D1'!AD14</f>
        <v>0</v>
      </c>
      <c r="AE14" s="4">
        <f>AE$2*'D1'!AE14</f>
        <v>0</v>
      </c>
      <c r="AF14" s="4">
        <f>AF$2*'D1'!AF14</f>
        <v>0</v>
      </c>
      <c r="AG14" s="4">
        <f>AG$2*'D1'!AG14</f>
        <v>0</v>
      </c>
      <c r="AH14" s="4">
        <f>AH$2*A!AH13</f>
        <v>0</v>
      </c>
      <c r="AI14" s="4">
        <f>AI$2*'D1'!AI14</f>
        <v>0</v>
      </c>
      <c r="AJ14" s="4">
        <f>AJ$2*'D1'!AJ14</f>
        <v>0</v>
      </c>
      <c r="AK14" s="4">
        <f>AK$2*'D1'!AK14</f>
        <v>0</v>
      </c>
    </row>
    <row r="15" spans="1:37" ht="15">
      <c r="A15" s="5">
        <v>12</v>
      </c>
      <c r="B15" s="5">
        <v>12</v>
      </c>
      <c r="C15" s="1" t="s">
        <v>239</v>
      </c>
      <c r="D15" s="4">
        <f>D$2*'D1'!D15</f>
        <v>0</v>
      </c>
      <c r="E15" s="4">
        <f>E$2*'D1'!E15</f>
        <v>0</v>
      </c>
      <c r="F15" s="4">
        <f>F$2*'D1'!F15</f>
        <v>33293.65070620799</v>
      </c>
      <c r="G15" s="4">
        <f>G$2*'D1'!G15</f>
        <v>0</v>
      </c>
      <c r="H15" s="4">
        <f>H$2*'D1'!H15</f>
        <v>0</v>
      </c>
      <c r="I15" s="4">
        <f>I$2*'D1'!I15</f>
        <v>0</v>
      </c>
      <c r="J15" s="4">
        <f>J$2*'D1'!J15</f>
        <v>0</v>
      </c>
      <c r="K15" s="4">
        <f>K$2*'D1'!K15</f>
        <v>0</v>
      </c>
      <c r="L15" s="4">
        <f>L$2*'D1'!L15</f>
        <v>0</v>
      </c>
      <c r="M15" s="4">
        <f>M$2*'D1'!M15</f>
        <v>0</v>
      </c>
      <c r="N15" s="4">
        <f>N$2*'D1'!N15</f>
        <v>338019.21443686786</v>
      </c>
      <c r="O15" s="4">
        <f>O$2*'D1'!O15</f>
        <v>21449.154199901295</v>
      </c>
      <c r="P15" s="4">
        <f>P$2*'D1'!P15</f>
        <v>141579.65008613956</v>
      </c>
      <c r="Q15" s="4">
        <f>Q$2*'D1'!Q15</f>
        <v>45228.306676456225</v>
      </c>
      <c r="R15" s="4">
        <f>R$2*'D1'!R15</f>
        <v>14131.28385105615</v>
      </c>
      <c r="S15" s="4">
        <f>S$2*'D1'!S15</f>
        <v>0</v>
      </c>
      <c r="T15" s="4">
        <f>T$2*'D1'!T15</f>
        <v>0</v>
      </c>
      <c r="U15" s="4">
        <f>U$2*'D1'!U15</f>
        <v>13014.736816712248</v>
      </c>
      <c r="V15" s="4">
        <f>V$2*'D1'!V15</f>
        <v>5095.581601254514</v>
      </c>
      <c r="W15" s="4">
        <f>W$2*'D1'!W15</f>
        <v>4090.9920105180627</v>
      </c>
      <c r="X15" s="4">
        <f>X$2*'D1'!X15</f>
        <v>154195.7061919609</v>
      </c>
      <c r="Y15" s="4">
        <f>Y$2*'D1'!Y15</f>
        <v>316.11018962367</v>
      </c>
      <c r="Z15" s="4">
        <f>Z$2*'D1'!Z15</f>
        <v>88674.58586159999</v>
      </c>
      <c r="AA15" s="4">
        <f>AA$2*'D1'!AA15</f>
        <v>0</v>
      </c>
      <c r="AB15" s="4">
        <f>AB$2*'D1'!AB15</f>
        <v>0</v>
      </c>
      <c r="AC15" s="4">
        <f>AC$2*'D1'!AC15</f>
        <v>0</v>
      </c>
      <c r="AD15" s="4">
        <f>AD$2*'D1'!AD15</f>
        <v>0</v>
      </c>
      <c r="AE15" s="4">
        <f>AE$2*'D1'!AE15</f>
        <v>0</v>
      </c>
      <c r="AF15" s="4">
        <f>AF$2*'D1'!AF15</f>
        <v>0</v>
      </c>
      <c r="AG15" s="4">
        <f>AG$2*'D1'!AG15</f>
        <v>0</v>
      </c>
      <c r="AH15" s="4">
        <f>AH$2*A!AH14</f>
        <v>0</v>
      </c>
      <c r="AI15" s="4">
        <f>AI$2*'D1'!AI15</f>
        <v>0</v>
      </c>
      <c r="AJ15" s="4">
        <f>AJ$2*'D1'!AJ15</f>
        <v>0</v>
      </c>
      <c r="AK15" s="4">
        <f>AK$2*'D1'!AK15</f>
        <v>0</v>
      </c>
    </row>
    <row r="16" spans="1:37" ht="15">
      <c r="A16" s="5">
        <v>13</v>
      </c>
      <c r="B16" s="5">
        <v>13</v>
      </c>
      <c r="C16" s="1" t="s">
        <v>240</v>
      </c>
      <c r="D16" s="4">
        <f>D$2*'D1'!D16</f>
        <v>0</v>
      </c>
      <c r="E16" s="4">
        <f>E$2*'D1'!E16</f>
        <v>0</v>
      </c>
      <c r="F16" s="4">
        <f>F$2*'D1'!F16</f>
        <v>18004.846523688004</v>
      </c>
      <c r="G16" s="4">
        <f>G$2*'D1'!G16</f>
        <v>0</v>
      </c>
      <c r="H16" s="4">
        <f>H$2*'D1'!H16</f>
        <v>0</v>
      </c>
      <c r="I16" s="4">
        <f>I$2*'D1'!I16</f>
        <v>0</v>
      </c>
      <c r="J16" s="4">
        <f>J$2*'D1'!J16</f>
        <v>0</v>
      </c>
      <c r="K16" s="4">
        <f>K$2*'D1'!K16</f>
        <v>0</v>
      </c>
      <c r="L16" s="4">
        <f>L$2*'D1'!L16</f>
        <v>0</v>
      </c>
      <c r="M16" s="4">
        <f>M$2*'D1'!M16</f>
        <v>0</v>
      </c>
      <c r="N16" s="4">
        <f>N$2*'D1'!N16</f>
        <v>522826.100620141</v>
      </c>
      <c r="O16" s="4">
        <f>O$2*'D1'!O16</f>
        <v>11148.526504145028</v>
      </c>
      <c r="P16" s="4">
        <f>P$2*'D1'!P16</f>
        <v>125234.34642503603</v>
      </c>
      <c r="Q16" s="4">
        <f>Q$2*'D1'!Q16</f>
        <v>17681.655670428114</v>
      </c>
      <c r="R16" s="4">
        <f>R$2*'D1'!R16</f>
        <v>13366.124014763682</v>
      </c>
      <c r="S16" s="4">
        <f>S$2*'D1'!S16</f>
        <v>0</v>
      </c>
      <c r="T16" s="4">
        <f>T$2*'D1'!T16</f>
        <v>0</v>
      </c>
      <c r="U16" s="4">
        <f>U$2*'D1'!U16</f>
        <v>2537.403809839317</v>
      </c>
      <c r="V16" s="4">
        <f>V$2*'D1'!V16</f>
        <v>4498.640697630069</v>
      </c>
      <c r="W16" s="4">
        <f>W$2*'D1'!W16</f>
        <v>1207.3729250263757</v>
      </c>
      <c r="X16" s="4">
        <f>X$2*'D1'!X16</f>
        <v>204965.0652059424</v>
      </c>
      <c r="Y16" s="4">
        <f>Y$2*'D1'!Y16</f>
        <v>2735.305279370118</v>
      </c>
      <c r="Z16" s="4">
        <f>Z$2*'D1'!Z16</f>
        <v>176056.0202016</v>
      </c>
      <c r="AA16" s="4">
        <f>AA$2*'D1'!AA16</f>
        <v>0</v>
      </c>
      <c r="AB16" s="4">
        <f>AB$2*'D1'!AB16</f>
        <v>0</v>
      </c>
      <c r="AC16" s="4">
        <f>AC$2*'D1'!AC16</f>
        <v>0</v>
      </c>
      <c r="AD16" s="4">
        <f>AD$2*'D1'!AD16</f>
        <v>0</v>
      </c>
      <c r="AE16" s="4">
        <f>AE$2*'D1'!AE16</f>
        <v>0</v>
      </c>
      <c r="AF16" s="4">
        <f>AF$2*'D1'!AF16</f>
        <v>0</v>
      </c>
      <c r="AG16" s="4">
        <f>AG$2*'D1'!AG16</f>
        <v>0</v>
      </c>
      <c r="AH16" s="4">
        <f>AH$2*A!AH15</f>
        <v>0</v>
      </c>
      <c r="AI16" s="4">
        <f>AI$2*'D1'!AI16</f>
        <v>0</v>
      </c>
      <c r="AJ16" s="4">
        <f>AJ$2*'D1'!AJ16</f>
        <v>0</v>
      </c>
      <c r="AK16" s="4">
        <f>AK$2*'D1'!AK16</f>
        <v>0</v>
      </c>
    </row>
    <row r="17" spans="1:37" ht="15">
      <c r="A17" s="5">
        <v>14</v>
      </c>
      <c r="B17" s="5">
        <v>14</v>
      </c>
      <c r="C17" s="1" t="s">
        <v>241</v>
      </c>
      <c r="D17" s="4">
        <f>D$2*'D1'!D17</f>
        <v>0</v>
      </c>
      <c r="E17" s="4">
        <f>E$2*'D1'!E17</f>
        <v>0</v>
      </c>
      <c r="F17" s="4">
        <f>F$2*'D1'!F17</f>
        <v>171264.70640080803</v>
      </c>
      <c r="G17" s="4">
        <f>G$2*'D1'!G17</f>
        <v>0</v>
      </c>
      <c r="H17" s="4">
        <f>H$2*'D1'!H17</f>
        <v>0</v>
      </c>
      <c r="I17" s="4">
        <f>I$2*'D1'!I17</f>
        <v>0</v>
      </c>
      <c r="J17" s="4">
        <f>J$2*'D1'!J17</f>
        <v>0</v>
      </c>
      <c r="K17" s="4">
        <f>K$2*'D1'!K17</f>
        <v>0</v>
      </c>
      <c r="L17" s="4">
        <f>L$2*'D1'!L17</f>
        <v>0</v>
      </c>
      <c r="M17" s="4">
        <f>M$2*'D1'!M17</f>
        <v>0</v>
      </c>
      <c r="N17" s="4">
        <f>N$2*'D1'!N17</f>
        <v>404226.51421960077</v>
      </c>
      <c r="O17" s="4">
        <f>O$2*'D1'!O17</f>
        <v>145161.04332539358</v>
      </c>
      <c r="P17" s="4">
        <f>P$2*'D1'!P17</f>
        <v>153634.2380146865</v>
      </c>
      <c r="Q17" s="4">
        <f>Q$2*'D1'!Q17</f>
        <v>45000.96155123454</v>
      </c>
      <c r="R17" s="4">
        <f>R$2*'D1'!R17</f>
        <v>81964.92726545675</v>
      </c>
      <c r="S17" s="4">
        <f>S$2*'D1'!S17</f>
        <v>7268.189314297352</v>
      </c>
      <c r="T17" s="4">
        <f>T$2*'D1'!T17</f>
        <v>0</v>
      </c>
      <c r="U17" s="4">
        <f>U$2*'D1'!U17</f>
        <v>379.22928673944796</v>
      </c>
      <c r="V17" s="4">
        <f>V$2*'D1'!V17</f>
        <v>2196.46526121</v>
      </c>
      <c r="W17" s="4">
        <f>W$2*'D1'!W17</f>
        <v>31.943819123311236</v>
      </c>
      <c r="X17" s="4">
        <f>X$2*'D1'!X17</f>
        <v>135516.04272825737</v>
      </c>
      <c r="Y17" s="4">
        <f>Y$2*'D1'!Y17</f>
        <v>10874.190523054249</v>
      </c>
      <c r="Z17" s="4">
        <f>Z$2*'D1'!Z17</f>
        <v>181047.65535494997</v>
      </c>
      <c r="AA17" s="4">
        <f>AA$2*'D1'!AA17</f>
        <v>0</v>
      </c>
      <c r="AB17" s="4">
        <f>AB$2*'D1'!AB17</f>
        <v>0</v>
      </c>
      <c r="AC17" s="4">
        <f>AC$2*'D1'!AC17</f>
        <v>0</v>
      </c>
      <c r="AD17" s="4">
        <f>AD$2*'D1'!AD17</f>
        <v>0</v>
      </c>
      <c r="AE17" s="4">
        <f>AE$2*'D1'!AE17</f>
        <v>0</v>
      </c>
      <c r="AF17" s="4">
        <f>AF$2*'D1'!AF17</f>
        <v>0</v>
      </c>
      <c r="AG17" s="4">
        <f>AG$2*'D1'!AG17</f>
        <v>0</v>
      </c>
      <c r="AH17" s="4">
        <f>AH$2*A!AH16</f>
        <v>0</v>
      </c>
      <c r="AI17" s="4">
        <f>AI$2*'D1'!AI17</f>
        <v>0</v>
      </c>
      <c r="AJ17" s="4">
        <f>AJ$2*'D1'!AJ17</f>
        <v>0</v>
      </c>
      <c r="AK17" s="4">
        <f>AK$2*'D1'!AK17</f>
        <v>0</v>
      </c>
    </row>
    <row r="18" spans="1:37" ht="15">
      <c r="A18" s="5">
        <v>15</v>
      </c>
      <c r="B18" s="5">
        <v>15</v>
      </c>
      <c r="C18" s="1" t="s">
        <v>225</v>
      </c>
      <c r="D18" s="4">
        <f>D$2*'D1'!D18</f>
        <v>0</v>
      </c>
      <c r="E18" s="4">
        <f>E$2*'D1'!E18</f>
        <v>0</v>
      </c>
      <c r="F18" s="4">
        <f>F$2*'D1'!F18</f>
        <v>8142.815337048</v>
      </c>
      <c r="G18" s="4">
        <f>G$2*'D1'!G18</f>
        <v>0</v>
      </c>
      <c r="H18" s="4">
        <f>H$2*'D1'!H18</f>
        <v>0</v>
      </c>
      <c r="I18" s="4">
        <f>I$2*'D1'!I18</f>
        <v>0</v>
      </c>
      <c r="J18" s="4">
        <f>J$2*'D1'!J18</f>
        <v>0</v>
      </c>
      <c r="K18" s="4">
        <f>K$2*'D1'!K18</f>
        <v>0</v>
      </c>
      <c r="L18" s="4">
        <f>L$2*'D1'!L18</f>
        <v>0</v>
      </c>
      <c r="M18" s="4">
        <f>M$2*'D1'!M18</f>
        <v>0</v>
      </c>
      <c r="N18" s="4">
        <f>N$2*'D1'!N18</f>
        <v>33692.849582894596</v>
      </c>
      <c r="O18" s="4">
        <f>O$2*'D1'!O18</f>
        <v>1030.5231671186432</v>
      </c>
      <c r="P18" s="4">
        <f>P$2*'D1'!P18</f>
        <v>18171.578143569455</v>
      </c>
      <c r="Q18" s="4">
        <f>Q$2*'D1'!Q18</f>
        <v>561.6761917241756</v>
      </c>
      <c r="R18" s="4">
        <f>R$2*'D1'!R18</f>
        <v>2569.4415395634446</v>
      </c>
      <c r="S18" s="4">
        <f>S$2*'D1'!S18</f>
        <v>0</v>
      </c>
      <c r="T18" s="4">
        <f>T$2*'D1'!T18</f>
        <v>0</v>
      </c>
      <c r="U18" s="4">
        <f>U$2*'D1'!U18</f>
        <v>146.84105172216505</v>
      </c>
      <c r="V18" s="4">
        <f>V$2*'D1'!V18</f>
        <v>1667.53130368</v>
      </c>
      <c r="W18" s="4">
        <f>W$2*'D1'!W18</f>
        <v>2348.0008429025256</v>
      </c>
      <c r="X18" s="4">
        <f>X$2*'D1'!X18</f>
        <v>16752.70870639514</v>
      </c>
      <c r="Y18" s="4">
        <f>Y$2*'D1'!Y18</f>
        <v>0</v>
      </c>
      <c r="Z18" s="4">
        <f>Z$2*'D1'!Z18</f>
        <v>27341.252551799997</v>
      </c>
      <c r="AA18" s="4">
        <f>AA$2*'D1'!AA18</f>
        <v>0</v>
      </c>
      <c r="AB18" s="4">
        <f>AB$2*'D1'!AB18</f>
        <v>0</v>
      </c>
      <c r="AC18" s="4">
        <f>AC$2*'D1'!AC18</f>
        <v>0</v>
      </c>
      <c r="AD18" s="4">
        <f>AD$2*'D1'!AD18</f>
        <v>0</v>
      </c>
      <c r="AE18" s="4">
        <f>AE$2*'D1'!AE18</f>
        <v>0</v>
      </c>
      <c r="AF18" s="4">
        <f>AF$2*'D1'!AF18</f>
        <v>0</v>
      </c>
      <c r="AG18" s="4">
        <f>AG$2*'D1'!AG18</f>
        <v>0</v>
      </c>
      <c r="AH18" s="4">
        <f>AH$2*A!AH17</f>
        <v>0</v>
      </c>
      <c r="AI18" s="4">
        <f>AI$2*'D1'!AI18</f>
        <v>0</v>
      </c>
      <c r="AJ18" s="4">
        <f>AJ$2*'D1'!AJ18</f>
        <v>0</v>
      </c>
      <c r="AK18" s="4">
        <f>AK$2*'D1'!AK18</f>
        <v>0</v>
      </c>
    </row>
    <row r="19" spans="1:37" ht="15">
      <c r="A19" s="5">
        <v>16</v>
      </c>
      <c r="B19" s="5">
        <v>16</v>
      </c>
      <c r="C19" s="1" t="s">
        <v>15</v>
      </c>
      <c r="D19" s="4">
        <f>D$2*'D1'!D19</f>
        <v>0</v>
      </c>
      <c r="E19" s="4">
        <f>E$2*'D1'!E19</f>
        <v>14703.881923116398</v>
      </c>
      <c r="F19" s="4">
        <f>F$2*'D1'!F19</f>
        <v>9098.033618052</v>
      </c>
      <c r="G19" s="4">
        <f>G$2*'D1'!G19</f>
        <v>0</v>
      </c>
      <c r="H19" s="4">
        <f>H$2*'D1'!H19</f>
        <v>957.5018109838593</v>
      </c>
      <c r="I19" s="4">
        <f>I$2*'D1'!I19</f>
        <v>0</v>
      </c>
      <c r="J19" s="4">
        <f>J$2*'D1'!J19</f>
        <v>0</v>
      </c>
      <c r="K19" s="4">
        <f>K$2*'D1'!K19</f>
        <v>0</v>
      </c>
      <c r="L19" s="4">
        <f>L$2*'D1'!L19</f>
        <v>0</v>
      </c>
      <c r="M19" s="4">
        <f>M$2*'D1'!M19</f>
        <v>0</v>
      </c>
      <c r="N19" s="4">
        <f>N$2*'D1'!N19</f>
        <v>516060.3194285203</v>
      </c>
      <c r="O19" s="4">
        <f>O$2*'D1'!O19</f>
        <v>382368.60009684163</v>
      </c>
      <c r="P19" s="4">
        <f>P$2*'D1'!P19</f>
        <v>85566.54713881871</v>
      </c>
      <c r="Q19" s="4">
        <f>Q$2*'D1'!Q19</f>
        <v>37182.8153005553</v>
      </c>
      <c r="R19" s="4">
        <f>R$2*'D1'!R19</f>
        <v>6837.447669380196</v>
      </c>
      <c r="S19" s="4">
        <f>S$2*'D1'!S19</f>
        <v>0</v>
      </c>
      <c r="T19" s="4">
        <f>T$2*'D1'!T19</f>
        <v>0</v>
      </c>
      <c r="U19" s="4">
        <f>U$2*'D1'!U19</f>
        <v>15531.938859197933</v>
      </c>
      <c r="V19" s="4">
        <f>V$2*'D1'!V19</f>
        <v>13553.70359904</v>
      </c>
      <c r="W19" s="4">
        <f>W$2*'D1'!W19</f>
        <v>82849.60114962325</v>
      </c>
      <c r="X19" s="4">
        <f>X$2*'D1'!X19</f>
        <v>248498.5124781945</v>
      </c>
      <c r="Y19" s="4">
        <f>Y$2*'D1'!Y19</f>
        <v>0</v>
      </c>
      <c r="Z19" s="4">
        <f>Z$2*'D1'!Z19</f>
        <v>272484.24419475</v>
      </c>
      <c r="AA19" s="4">
        <f>AA$2*'D1'!AA19</f>
        <v>0</v>
      </c>
      <c r="AB19" s="4">
        <f>AB$2*'D1'!AB19</f>
        <v>0</v>
      </c>
      <c r="AC19" s="4">
        <f>AC$2*'D1'!AC19</f>
        <v>23677.090909090908</v>
      </c>
      <c r="AD19" s="4">
        <f>AD$2*'D1'!AD19</f>
        <v>0</v>
      </c>
      <c r="AE19" s="4">
        <f>AE$2*'D1'!AE19</f>
        <v>0</v>
      </c>
      <c r="AF19" s="4">
        <f>AF$2*'D1'!AF19</f>
        <v>0</v>
      </c>
      <c r="AG19" s="4">
        <f>AG$2*'D1'!AG19</f>
        <v>0</v>
      </c>
      <c r="AH19" s="4">
        <f>AH$2*A!AH18</f>
        <v>0</v>
      </c>
      <c r="AI19" s="4">
        <f>AI$2*'D1'!AI19</f>
        <v>0</v>
      </c>
      <c r="AJ19" s="4">
        <f>AJ$2*'D1'!AJ19</f>
        <v>0</v>
      </c>
      <c r="AK19" s="4">
        <f>AK$2*'D1'!AK19</f>
        <v>0</v>
      </c>
    </row>
    <row r="20" spans="1:37" ht="15">
      <c r="A20" s="5">
        <v>17</v>
      </c>
      <c r="B20" s="5">
        <v>17</v>
      </c>
      <c r="C20" s="1" t="s">
        <v>242</v>
      </c>
      <c r="D20" s="4">
        <f>D$2*'D1'!D20</f>
        <v>0</v>
      </c>
      <c r="E20" s="4">
        <f>E$2*'D1'!E20</f>
        <v>1043.9633573918263</v>
      </c>
      <c r="F20" s="4">
        <f>F$2*'D1'!F20</f>
        <v>0</v>
      </c>
      <c r="G20" s="4">
        <f>G$2*'D1'!G20</f>
        <v>0</v>
      </c>
      <c r="H20" s="4">
        <f>H$2*'D1'!H20</f>
        <v>0</v>
      </c>
      <c r="I20" s="4">
        <f>I$2*'D1'!I20</f>
        <v>0</v>
      </c>
      <c r="J20" s="4">
        <f>J$2*'D1'!J20</f>
        <v>0</v>
      </c>
      <c r="K20" s="4">
        <f>K$2*'D1'!K20</f>
        <v>0</v>
      </c>
      <c r="L20" s="4">
        <f>L$2*'D1'!L20</f>
        <v>0</v>
      </c>
      <c r="M20" s="4">
        <f>M$2*'D1'!M20</f>
        <v>0</v>
      </c>
      <c r="N20" s="4">
        <f>N$2*'D1'!N20</f>
        <v>754246.6568186136</v>
      </c>
      <c r="O20" s="4">
        <f>O$2*'D1'!O20</f>
        <v>85983.07780452685</v>
      </c>
      <c r="P20" s="4">
        <f>P$2*'D1'!P20</f>
        <v>611953.405951103</v>
      </c>
      <c r="Q20" s="4">
        <f>Q$2*'D1'!Q20</f>
        <v>2332281.63259453</v>
      </c>
      <c r="R20" s="4">
        <f>R$2*'D1'!R20</f>
        <v>219956.0567310182</v>
      </c>
      <c r="S20" s="4">
        <f>S$2*'D1'!S20</f>
        <v>0</v>
      </c>
      <c r="T20" s="4">
        <f>T$2*'D1'!T20</f>
        <v>0</v>
      </c>
      <c r="U20" s="4">
        <f>U$2*'D1'!U20</f>
        <v>0</v>
      </c>
      <c r="V20" s="4">
        <f>V$2*'D1'!V20</f>
        <v>0</v>
      </c>
      <c r="W20" s="4">
        <f>W$2*'D1'!W20</f>
        <v>0</v>
      </c>
      <c r="X20" s="4">
        <f>X$2*'D1'!X20</f>
        <v>16792.034313687145</v>
      </c>
      <c r="Y20" s="4">
        <f>Y$2*'D1'!Y20</f>
        <v>0</v>
      </c>
      <c r="Z20" s="4">
        <f>Z$2*'D1'!Z20</f>
        <v>331982.09885025007</v>
      </c>
      <c r="AA20" s="4">
        <f>AA$2*'D1'!AA20</f>
        <v>0</v>
      </c>
      <c r="AB20" s="4">
        <f>AB$2*'D1'!AB20</f>
        <v>0</v>
      </c>
      <c r="AC20" s="4">
        <f>AC$2*'D1'!AC20</f>
        <v>0</v>
      </c>
      <c r="AD20" s="4">
        <f>AD$2*'D1'!AD20</f>
        <v>0</v>
      </c>
      <c r="AE20" s="4">
        <f>AE$2*'D1'!AE20</f>
        <v>0</v>
      </c>
      <c r="AF20" s="4">
        <f>AF$2*'D1'!AF20</f>
        <v>0</v>
      </c>
      <c r="AG20" s="4">
        <f>AG$2*'D1'!AG20</f>
        <v>0</v>
      </c>
      <c r="AH20" s="4">
        <f>AH$2*A!AH19</f>
        <v>175227.34749034749</v>
      </c>
      <c r="AI20" s="4">
        <f>AI$2*'D1'!AI20</f>
        <v>0</v>
      </c>
      <c r="AJ20" s="4">
        <f>AJ$2*'D1'!AJ20</f>
        <v>0</v>
      </c>
      <c r="AK20" s="4">
        <f>AK$2*'D1'!AK20</f>
        <v>0</v>
      </c>
    </row>
    <row r="21" spans="1:37" ht="15">
      <c r="A21" s="5">
        <v>18</v>
      </c>
      <c r="B21" s="5">
        <v>18</v>
      </c>
      <c r="C21" s="1" t="s">
        <v>243</v>
      </c>
      <c r="D21" s="4">
        <f>D$2*'D1'!D21</f>
        <v>609809.9689650862</v>
      </c>
      <c r="E21" s="4">
        <f>E$2*'D1'!E21</f>
        <v>28710350.512989264</v>
      </c>
      <c r="F21" s="4">
        <f>F$2*'D1'!F21</f>
        <v>29461.268928204</v>
      </c>
      <c r="G21" s="4">
        <f>G$2*'D1'!G21</f>
        <v>0</v>
      </c>
      <c r="H21" s="4">
        <f>H$2*'D1'!H21</f>
        <v>803444.217617432</v>
      </c>
      <c r="I21" s="4">
        <f>I$2*'D1'!I21</f>
        <v>7154189.982111469</v>
      </c>
      <c r="J21" s="4">
        <f>J$2*'D1'!J21</f>
        <v>0</v>
      </c>
      <c r="K21" s="4">
        <f>K$2*'D1'!K21</f>
        <v>1395599.1032765277</v>
      </c>
      <c r="L21" s="4">
        <f>L$2*'D1'!L21</f>
        <v>0</v>
      </c>
      <c r="M21" s="4">
        <f>M$2*'D1'!M21</f>
        <v>11593310.286200248</v>
      </c>
      <c r="N21" s="4">
        <f>N$2*'D1'!N21</f>
        <v>455455.5188293749</v>
      </c>
      <c r="O21" s="4">
        <f>O$2*'D1'!O21</f>
        <v>17645221.393224634</v>
      </c>
      <c r="P21" s="4">
        <f>P$2*'D1'!P21</f>
        <v>12949.344790527948</v>
      </c>
      <c r="Q21" s="4">
        <f>Q$2*'D1'!Q21</f>
        <v>153497.01094732445</v>
      </c>
      <c r="R21" s="4">
        <f>R$2*'D1'!R21</f>
        <v>0</v>
      </c>
      <c r="S21" s="4">
        <f>S$2*'D1'!S21</f>
        <v>0</v>
      </c>
      <c r="T21" s="4">
        <f>T$2*'D1'!T21</f>
        <v>93665.46222248345</v>
      </c>
      <c r="U21" s="4">
        <f>U$2*'D1'!U21</f>
        <v>0</v>
      </c>
      <c r="V21" s="4">
        <f>V$2*'D1'!V21</f>
        <v>0</v>
      </c>
      <c r="W21" s="4">
        <f>W$2*'D1'!W21</f>
        <v>0</v>
      </c>
      <c r="X21" s="4">
        <f>X$2*'D1'!X21</f>
        <v>663517.2695296708</v>
      </c>
      <c r="Y21" s="4">
        <f>Y$2*'D1'!Y21</f>
        <v>25349831.29189267</v>
      </c>
      <c r="Z21" s="4">
        <f>Z$2*'D1'!Z21</f>
        <v>243005.30910044996</v>
      </c>
      <c r="AA21" s="4">
        <f>AA$2*'D1'!AA21</f>
        <v>0</v>
      </c>
      <c r="AB21" s="4">
        <f>AB$2*'D1'!AB21</f>
        <v>0</v>
      </c>
      <c r="AC21" s="4">
        <f>AC$2*'D1'!AC21</f>
        <v>93228.54545454546</v>
      </c>
      <c r="AD21" s="4">
        <f>AD$2*'D1'!AD21</f>
        <v>0</v>
      </c>
      <c r="AE21" s="4">
        <f>AE$2*'D1'!AE21</f>
        <v>0</v>
      </c>
      <c r="AF21" s="4">
        <f>AF$2*'D1'!AF21</f>
        <v>0</v>
      </c>
      <c r="AG21" s="4">
        <f>AG$2*'D1'!AG21</f>
        <v>0</v>
      </c>
      <c r="AH21" s="4">
        <f>AH$2*A!AH20</f>
        <v>134423.13127413127</v>
      </c>
      <c r="AI21" s="4">
        <f>AI$2*'D1'!AI21</f>
        <v>0</v>
      </c>
      <c r="AJ21" s="4">
        <f>AJ$2*'D1'!AJ21</f>
        <v>0</v>
      </c>
      <c r="AK21" s="4">
        <f>AK$2*'D1'!AK21</f>
        <v>0</v>
      </c>
    </row>
    <row r="22" spans="1:37" ht="15">
      <c r="A22" s="5">
        <v>19</v>
      </c>
      <c r="B22" s="5">
        <v>19</v>
      </c>
      <c r="C22" s="1" t="s">
        <v>244</v>
      </c>
      <c r="D22" s="4">
        <f>D$2*'D1'!D22</f>
        <v>0</v>
      </c>
      <c r="E22" s="4">
        <f>E$2*'D1'!E22</f>
        <v>6505.091822759205</v>
      </c>
      <c r="F22" s="4">
        <f>F$2*'D1'!F22</f>
        <v>0</v>
      </c>
      <c r="G22" s="4">
        <f>G$2*'D1'!G22</f>
        <v>0</v>
      </c>
      <c r="H22" s="4">
        <f>H$2*'D1'!H22</f>
        <v>0</v>
      </c>
      <c r="I22" s="4">
        <f>I$2*'D1'!I22</f>
        <v>0</v>
      </c>
      <c r="J22" s="4">
        <f>J$2*'D1'!J22</f>
        <v>0</v>
      </c>
      <c r="K22" s="4">
        <f>K$2*'D1'!K22</f>
        <v>0</v>
      </c>
      <c r="L22" s="4">
        <f>L$2*'D1'!L22</f>
        <v>0</v>
      </c>
      <c r="M22" s="4">
        <f>M$2*'D1'!M22</f>
        <v>0</v>
      </c>
      <c r="N22" s="4">
        <f>N$2*'D1'!N22</f>
        <v>1492974.5723071902</v>
      </c>
      <c r="O22" s="4">
        <f>O$2*'D1'!O22</f>
        <v>368542.0945508171</v>
      </c>
      <c r="P22" s="4">
        <f>P$2*'D1'!P22</f>
        <v>202889.97833384958</v>
      </c>
      <c r="Q22" s="4">
        <f>Q$2*'D1'!Q22</f>
        <v>45174.81370581584</v>
      </c>
      <c r="R22" s="4">
        <f>R$2*'D1'!R22</f>
        <v>6580.245668806735</v>
      </c>
      <c r="S22" s="4">
        <f>S$2*'D1'!S22</f>
        <v>0</v>
      </c>
      <c r="T22" s="4">
        <f>T$2*'D1'!T22</f>
        <v>0</v>
      </c>
      <c r="U22" s="4">
        <f>U$2*'D1'!U22</f>
        <v>0</v>
      </c>
      <c r="V22" s="4">
        <f>V$2*'D1'!V22</f>
        <v>0</v>
      </c>
      <c r="W22" s="4">
        <f>W$2*'D1'!W22</f>
        <v>0</v>
      </c>
      <c r="X22" s="4">
        <f>X$2*'D1'!X22</f>
        <v>7041.71508786795</v>
      </c>
      <c r="Y22" s="4">
        <f>Y$2*'D1'!Y22</f>
        <v>0</v>
      </c>
      <c r="Z22" s="4">
        <f>Z$2*'D1'!Z22</f>
        <v>58693.1489532</v>
      </c>
      <c r="AA22" s="4">
        <f>AA$2*'D1'!AA22</f>
        <v>0</v>
      </c>
      <c r="AB22" s="4">
        <f>AB$2*'D1'!AB22</f>
        <v>0</v>
      </c>
      <c r="AC22" s="4">
        <f>AC$2*'D1'!AC22</f>
        <v>0</v>
      </c>
      <c r="AD22" s="4">
        <f>AD$2*'D1'!AD22</f>
        <v>2854892.4515144113</v>
      </c>
      <c r="AE22" s="4">
        <f>AE$2*'D1'!AE22</f>
        <v>2935368.5360369515</v>
      </c>
      <c r="AF22" s="4">
        <f>AF$2*'D1'!AF22</f>
        <v>0</v>
      </c>
      <c r="AG22" s="4">
        <f>AG$2*'D1'!AG22</f>
        <v>0</v>
      </c>
      <c r="AH22" s="4">
        <f>AH$2*A!AH21</f>
        <v>35853.11003861004</v>
      </c>
      <c r="AI22" s="4">
        <f>AI$2*'D1'!AI22</f>
        <v>0</v>
      </c>
      <c r="AJ22" s="4">
        <f>AJ$2*'D1'!AJ22</f>
        <v>0</v>
      </c>
      <c r="AK22" s="4">
        <f>AK$2*'D1'!AK22</f>
        <v>0</v>
      </c>
    </row>
    <row r="23" spans="1:37" ht="15">
      <c r="A23" s="5">
        <v>20</v>
      </c>
      <c r="B23" s="5">
        <v>20</v>
      </c>
      <c r="C23" s="1" t="s">
        <v>226</v>
      </c>
      <c r="D23" s="4">
        <f>D$2*'D1'!D23</f>
        <v>0</v>
      </c>
      <c r="E23" s="4">
        <f>E$2*'D1'!E23</f>
        <v>0</v>
      </c>
      <c r="F23" s="4">
        <f>F$2*'D1'!F23</f>
        <v>0</v>
      </c>
      <c r="G23" s="4">
        <f>G$2*'D1'!G23</f>
        <v>0</v>
      </c>
      <c r="H23" s="4">
        <f>H$2*'D1'!H23</f>
        <v>0</v>
      </c>
      <c r="I23" s="4">
        <f>I$2*'D1'!I23</f>
        <v>0</v>
      </c>
      <c r="J23" s="4">
        <f>J$2*'D1'!J23</f>
        <v>0</v>
      </c>
      <c r="K23" s="4">
        <f>K$2*'D1'!K23</f>
        <v>0</v>
      </c>
      <c r="L23" s="4">
        <f>L$2*'D1'!L23</f>
        <v>0</v>
      </c>
      <c r="M23" s="4">
        <f>M$2*'D1'!M23</f>
        <v>0</v>
      </c>
      <c r="N23" s="4">
        <f>N$2*'D1'!N23</f>
        <v>2431009.9601012664</v>
      </c>
      <c r="O23" s="4">
        <f>O$2*'D1'!O23</f>
        <v>0</v>
      </c>
      <c r="P23" s="4">
        <f>P$2*'D1'!P23</f>
        <v>1073672.9440491155</v>
      </c>
      <c r="Q23" s="4">
        <f>Q$2*'D1'!Q23</f>
        <v>72133.04203479958</v>
      </c>
      <c r="R23" s="4">
        <f>R$2*'D1'!R23</f>
        <v>2091.780681355589</v>
      </c>
      <c r="S23" s="4">
        <f>S$2*'D1'!S23</f>
        <v>0</v>
      </c>
      <c r="T23" s="4">
        <f>T$2*'D1'!T23</f>
        <v>0</v>
      </c>
      <c r="U23" s="4">
        <f>U$2*'D1'!U23</f>
        <v>0</v>
      </c>
      <c r="V23" s="4">
        <f>V$2*'D1'!V23</f>
        <v>0</v>
      </c>
      <c r="W23" s="4">
        <f>W$2*'D1'!W23</f>
        <v>0</v>
      </c>
      <c r="X23" s="4">
        <f>X$2*'D1'!X23</f>
        <v>373.89637634697084</v>
      </c>
      <c r="Y23" s="4">
        <f>Y$2*'D1'!Y23</f>
        <v>0</v>
      </c>
      <c r="Z23" s="4">
        <f>Z$2*'D1'!Z23</f>
        <v>341497.42166339996</v>
      </c>
      <c r="AA23" s="4">
        <f>AA$2*'D1'!AA23</f>
        <v>0</v>
      </c>
      <c r="AB23" s="4">
        <f>AB$2*'D1'!AB23</f>
        <v>0</v>
      </c>
      <c r="AC23" s="4">
        <f>AC$2*'D1'!AC23</f>
        <v>0</v>
      </c>
      <c r="AD23" s="4">
        <f>AD$2*'D1'!AD23</f>
        <v>0</v>
      </c>
      <c r="AE23" s="4">
        <f>AE$2*'D1'!AE23</f>
        <v>0</v>
      </c>
      <c r="AF23" s="4">
        <f>AF$2*'D1'!AF23</f>
        <v>0</v>
      </c>
      <c r="AG23" s="4">
        <f>AG$2*'D1'!AG23</f>
        <v>0</v>
      </c>
      <c r="AH23" s="4">
        <f>AH$2*A!AH22</f>
        <v>0</v>
      </c>
      <c r="AI23" s="4">
        <f>AI$2*'D1'!AI23</f>
        <v>0</v>
      </c>
      <c r="AJ23" s="4">
        <f>AJ$2*'D1'!AJ23</f>
        <v>0</v>
      </c>
      <c r="AK23" s="4">
        <f>AK$2*'D1'!AK23</f>
        <v>0</v>
      </c>
    </row>
    <row r="24" spans="1:37" ht="15">
      <c r="A24" s="5">
        <v>21</v>
      </c>
      <c r="B24" s="5">
        <v>21</v>
      </c>
      <c r="C24" s="1" t="s">
        <v>227</v>
      </c>
      <c r="D24" s="4">
        <f>D$2*'D1'!D24</f>
        <v>0</v>
      </c>
      <c r="E24" s="4">
        <f>E$2*'D1'!E24</f>
        <v>0</v>
      </c>
      <c r="F24" s="4">
        <f>F$2*'D1'!F24</f>
        <v>0</v>
      </c>
      <c r="G24" s="4">
        <f>G$2*'D1'!G24</f>
        <v>0</v>
      </c>
      <c r="H24" s="4">
        <f>H$2*'D1'!H24</f>
        <v>0</v>
      </c>
      <c r="I24" s="4">
        <f>I$2*'D1'!I24</f>
        <v>0</v>
      </c>
      <c r="J24" s="4">
        <f>J$2*'D1'!J24</f>
        <v>0</v>
      </c>
      <c r="K24" s="4">
        <f>K$2*'D1'!K24</f>
        <v>0</v>
      </c>
      <c r="L24" s="4">
        <f>L$2*'D1'!L24</f>
        <v>0</v>
      </c>
      <c r="M24" s="4">
        <f>M$2*'D1'!M24</f>
        <v>0</v>
      </c>
      <c r="N24" s="4">
        <f>N$2*'D1'!N24</f>
        <v>16317.694600011859</v>
      </c>
      <c r="O24" s="4">
        <f>O$2*'D1'!O24</f>
        <v>0</v>
      </c>
      <c r="P24" s="4">
        <f>P$2*'D1'!P24</f>
        <v>102956.59155659865</v>
      </c>
      <c r="Q24" s="4">
        <f>Q$2*'D1'!Q24</f>
        <v>14274.450623805007</v>
      </c>
      <c r="R24" s="4">
        <f>R$2*'D1'!R24</f>
        <v>5888.572118392391</v>
      </c>
      <c r="S24" s="4">
        <f>S$2*'D1'!S24</f>
        <v>0</v>
      </c>
      <c r="T24" s="4">
        <f>T$2*'D1'!T24</f>
        <v>0</v>
      </c>
      <c r="U24" s="4">
        <f>U$2*'D1'!U24</f>
        <v>0</v>
      </c>
      <c r="V24" s="4">
        <f>V$2*'D1'!V24</f>
        <v>0</v>
      </c>
      <c r="W24" s="4">
        <f>W$2*'D1'!W24</f>
        <v>0</v>
      </c>
      <c r="X24" s="4">
        <f>X$2*'D1'!X24</f>
        <v>75122.01361437888</v>
      </c>
      <c r="Y24" s="4">
        <f>Y$2*'D1'!Y24</f>
        <v>0</v>
      </c>
      <c r="Z24" s="4">
        <f>Z$2*'D1'!Z24</f>
        <v>78169.48674795</v>
      </c>
      <c r="AA24" s="4">
        <f>AA$2*'D1'!AA24</f>
        <v>0</v>
      </c>
      <c r="AB24" s="4">
        <f>AB$2*'D1'!AB24</f>
        <v>0</v>
      </c>
      <c r="AC24" s="4">
        <f>AC$2*'D1'!AC24</f>
        <v>0</v>
      </c>
      <c r="AD24" s="4">
        <f>AD$2*'D1'!AD24</f>
        <v>0</v>
      </c>
      <c r="AE24" s="4">
        <f>AE$2*'D1'!AE24</f>
        <v>0</v>
      </c>
      <c r="AF24" s="4">
        <f>AF$2*'D1'!AF24</f>
        <v>0</v>
      </c>
      <c r="AG24" s="4">
        <f>AG$2*'D1'!AG24</f>
        <v>0</v>
      </c>
      <c r="AH24" s="4">
        <f>AH$2*A!AH23</f>
        <v>0</v>
      </c>
      <c r="AI24" s="4">
        <f>AI$2*'D1'!AI24</f>
        <v>0</v>
      </c>
      <c r="AJ24" s="4">
        <f>AJ$2*'D1'!AJ24</f>
        <v>0</v>
      </c>
      <c r="AK24" s="4">
        <f>AK$2*'D1'!AK24</f>
        <v>0</v>
      </c>
    </row>
    <row r="25" spans="1:37" ht="15">
      <c r="A25" s="5">
        <v>22</v>
      </c>
      <c r="B25" s="5">
        <v>22</v>
      </c>
      <c r="C25" s="1" t="s">
        <v>245</v>
      </c>
      <c r="D25" s="4">
        <f>D$2*'D1'!D25</f>
        <v>0</v>
      </c>
      <c r="E25" s="4">
        <f>E$2*'D1'!E25</f>
        <v>0</v>
      </c>
      <c r="F25" s="4">
        <f>F$2*'D1'!F25</f>
        <v>0</v>
      </c>
      <c r="G25" s="4">
        <f>G$2*'D1'!G25</f>
        <v>0</v>
      </c>
      <c r="H25" s="4">
        <f>H$2*'D1'!H25</f>
        <v>0</v>
      </c>
      <c r="I25" s="4">
        <f>I$2*'D1'!I25</f>
        <v>0</v>
      </c>
      <c r="J25" s="4">
        <f>J$2*'D1'!J25</f>
        <v>0</v>
      </c>
      <c r="K25" s="4">
        <f>K$2*'D1'!K25</f>
        <v>0</v>
      </c>
      <c r="L25" s="4">
        <f>L$2*'D1'!L25</f>
        <v>0</v>
      </c>
      <c r="M25" s="4">
        <f>M$2*'D1'!M25</f>
        <v>0</v>
      </c>
      <c r="N25" s="4">
        <f>N$2*'D1'!N25</f>
        <v>224743.21165073777</v>
      </c>
      <c r="O25" s="4">
        <f>O$2*'D1'!O25</f>
        <v>0</v>
      </c>
      <c r="P25" s="4">
        <f>P$2*'D1'!P25</f>
        <v>487765.27071308345</v>
      </c>
      <c r="Q25" s="4">
        <f>Q$2*'D1'!Q25</f>
        <v>83186.02709337177</v>
      </c>
      <c r="R25" s="4">
        <f>R$2*'D1'!R25</f>
        <v>0</v>
      </c>
      <c r="S25" s="4">
        <f>S$2*'D1'!S25</f>
        <v>0</v>
      </c>
      <c r="T25" s="4">
        <f>T$2*'D1'!T25</f>
        <v>0</v>
      </c>
      <c r="U25" s="4">
        <f>U$2*'D1'!U25</f>
        <v>0</v>
      </c>
      <c r="V25" s="4">
        <f>V$2*'D1'!V25</f>
        <v>0</v>
      </c>
      <c r="W25" s="4">
        <f>W$2*'D1'!W25</f>
        <v>0</v>
      </c>
      <c r="X25" s="4">
        <f>X$2*'D1'!X25</f>
        <v>15734.805837935022</v>
      </c>
      <c r="Y25" s="4">
        <f>Y$2*'D1'!Y25</f>
        <v>0</v>
      </c>
      <c r="Z25" s="4">
        <f>Z$2*'D1'!Z25</f>
        <v>89873.44508475</v>
      </c>
      <c r="AA25" s="4">
        <f>AA$2*'D1'!AA25</f>
        <v>0</v>
      </c>
      <c r="AB25" s="4">
        <f>AB$2*'D1'!AB25</f>
        <v>0</v>
      </c>
      <c r="AC25" s="4">
        <f>AC$2*'D1'!AC25</f>
        <v>0</v>
      </c>
      <c r="AD25" s="4">
        <f>AD$2*'D1'!AD25</f>
        <v>0</v>
      </c>
      <c r="AE25" s="4">
        <f>AE$2*'D1'!AE25</f>
        <v>0</v>
      </c>
      <c r="AF25" s="4">
        <f>AF$2*'D1'!AF25</f>
        <v>0</v>
      </c>
      <c r="AG25" s="4">
        <f>AG$2*'D1'!AG25</f>
        <v>0</v>
      </c>
      <c r="AH25" s="4">
        <f>AH$2*A!AH24</f>
        <v>0</v>
      </c>
      <c r="AI25" s="4">
        <f>AI$2*'D1'!AI25</f>
        <v>0</v>
      </c>
      <c r="AJ25" s="4">
        <f>AJ$2*'D1'!AJ25</f>
        <v>0</v>
      </c>
      <c r="AK25" s="4">
        <f>AK$2*'D1'!AK25</f>
        <v>0</v>
      </c>
    </row>
    <row r="26" spans="1:37" ht="15">
      <c r="A26" s="5">
        <v>23</v>
      </c>
      <c r="B26" s="5">
        <v>23</v>
      </c>
      <c r="C26" s="1" t="s">
        <v>246</v>
      </c>
      <c r="D26" s="4">
        <f>D$2*'D1'!D26</f>
        <v>0</v>
      </c>
      <c r="E26" s="4">
        <f>E$2*'D1'!E26</f>
        <v>3319.6486240920563</v>
      </c>
      <c r="F26" s="4">
        <f>F$2*'D1'!F26</f>
        <v>0</v>
      </c>
      <c r="G26" s="4">
        <f>G$2*'D1'!G26</f>
        <v>0</v>
      </c>
      <c r="H26" s="4">
        <f>H$2*'D1'!H26</f>
        <v>0</v>
      </c>
      <c r="I26" s="4">
        <f>I$2*'D1'!I26</f>
        <v>0</v>
      </c>
      <c r="J26" s="4">
        <f>J$2*'D1'!J26</f>
        <v>0</v>
      </c>
      <c r="K26" s="4">
        <f>K$2*'D1'!K26</f>
        <v>0</v>
      </c>
      <c r="L26" s="4">
        <f>L$2*'D1'!L26</f>
        <v>0</v>
      </c>
      <c r="M26" s="4">
        <f>M$2*'D1'!M26</f>
        <v>0</v>
      </c>
      <c r="N26" s="4">
        <f>N$2*'D1'!N26</f>
        <v>1986457.0921386038</v>
      </c>
      <c r="O26" s="4">
        <f>O$2*'D1'!O26</f>
        <v>12379303.614074271</v>
      </c>
      <c r="P26" s="4">
        <f>P$2*'D1'!P26</f>
        <v>151168.32633425551</v>
      </c>
      <c r="Q26" s="4">
        <f>Q$2*'D1'!Q26</f>
        <v>23666689.20108577</v>
      </c>
      <c r="R26" s="4">
        <f>R$2*'D1'!R26</f>
        <v>11879751.719600022</v>
      </c>
      <c r="S26" s="4">
        <f>S$2*'D1'!S26</f>
        <v>6414880.869927045</v>
      </c>
      <c r="T26" s="4">
        <f>T$2*'D1'!T26</f>
        <v>0</v>
      </c>
      <c r="U26" s="4">
        <f>U$2*'D1'!U26</f>
        <v>0</v>
      </c>
      <c r="V26" s="4">
        <f>V$2*'D1'!V26</f>
        <v>0</v>
      </c>
      <c r="W26" s="4">
        <f>W$2*'D1'!W26</f>
        <v>0</v>
      </c>
      <c r="X26" s="4">
        <f>X$2*'D1'!X26</f>
        <v>1127603.2668137604</v>
      </c>
      <c r="Y26" s="4">
        <f>Y$2*'D1'!Y26</f>
        <v>0</v>
      </c>
      <c r="Z26" s="4">
        <f>Z$2*'D1'!Z26</f>
        <v>120394.28079359997</v>
      </c>
      <c r="AA26" s="4">
        <f>AA$2*'D1'!AA26</f>
        <v>0</v>
      </c>
      <c r="AB26" s="4">
        <f>AB$2*'D1'!AB26</f>
        <v>0</v>
      </c>
      <c r="AC26" s="4">
        <f>AC$2*'D1'!AC26</f>
        <v>0</v>
      </c>
      <c r="AD26" s="4">
        <f>AD$2*'D1'!AD26</f>
        <v>0</v>
      </c>
      <c r="AE26" s="4">
        <f>AE$2*'D1'!AE26</f>
        <v>0</v>
      </c>
      <c r="AF26" s="4">
        <f>AF$2*'D1'!AF26</f>
        <v>0</v>
      </c>
      <c r="AG26" s="4">
        <f>AG$2*'D1'!AG26</f>
        <v>0</v>
      </c>
      <c r="AH26" s="4">
        <f>AH$2*A!AH25</f>
        <v>0</v>
      </c>
      <c r="AI26" s="4">
        <f>AI$2*'D1'!AI26</f>
        <v>0</v>
      </c>
      <c r="AJ26" s="4">
        <f>AJ$2*'D1'!AJ26</f>
        <v>0</v>
      </c>
      <c r="AK26" s="4">
        <f>AK$2*'D1'!AK26</f>
        <v>0</v>
      </c>
    </row>
    <row r="27" spans="1:37" ht="15">
      <c r="A27" s="5">
        <v>24</v>
      </c>
      <c r="B27" s="5">
        <v>24</v>
      </c>
      <c r="C27" s="1" t="s">
        <v>247</v>
      </c>
      <c r="D27" s="4">
        <f>D$2*'D1'!D27</f>
        <v>0</v>
      </c>
      <c r="E27" s="4">
        <f>E$2*'D1'!E27</f>
        <v>0</v>
      </c>
      <c r="F27" s="4">
        <f>F$2*'D1'!F27</f>
        <v>0</v>
      </c>
      <c r="G27" s="4">
        <f>G$2*'D1'!G27</f>
        <v>0</v>
      </c>
      <c r="H27" s="4">
        <f>H$2*'D1'!H27</f>
        <v>0</v>
      </c>
      <c r="I27" s="4">
        <f>I$2*'D1'!I27</f>
        <v>0</v>
      </c>
      <c r="J27" s="4">
        <f>J$2*'D1'!J27</f>
        <v>0</v>
      </c>
      <c r="K27" s="4">
        <f>K$2*'D1'!K27</f>
        <v>0</v>
      </c>
      <c r="L27" s="4">
        <f>L$2*'D1'!L27</f>
        <v>0</v>
      </c>
      <c r="M27" s="4">
        <f>M$2*'D1'!M27</f>
        <v>0</v>
      </c>
      <c r="N27" s="4">
        <f>N$2*'D1'!N27</f>
        <v>165551.12974750774</v>
      </c>
      <c r="O27" s="4">
        <f>O$2*'D1'!O27</f>
        <v>0</v>
      </c>
      <c r="P27" s="4">
        <f>P$2*'D1'!P27</f>
        <v>19814.784048686695</v>
      </c>
      <c r="Q27" s="4">
        <f>Q$2*'D1'!Q27</f>
        <v>0</v>
      </c>
      <c r="R27" s="4">
        <f>R$2*'D1'!R27</f>
        <v>61732.34783688731</v>
      </c>
      <c r="S27" s="4">
        <f>S$2*'D1'!S27</f>
        <v>0</v>
      </c>
      <c r="T27" s="4">
        <f>T$2*'D1'!T27</f>
        <v>0</v>
      </c>
      <c r="U27" s="4">
        <f>U$2*'D1'!U27</f>
        <v>0</v>
      </c>
      <c r="V27" s="4">
        <f>V$2*'D1'!V27</f>
        <v>0</v>
      </c>
      <c r="W27" s="4">
        <f>W$2*'D1'!W27</f>
        <v>0</v>
      </c>
      <c r="X27" s="4">
        <f>X$2*'D1'!X27</f>
        <v>6293.922335174008</v>
      </c>
      <c r="Y27" s="4">
        <f>Y$2*'D1'!Y27</f>
        <v>0</v>
      </c>
      <c r="Z27" s="4">
        <f>Z$2*'D1'!Z27</f>
        <v>28458.118471949994</v>
      </c>
      <c r="AA27" s="4">
        <f>AA$2*'D1'!AA27</f>
        <v>0</v>
      </c>
      <c r="AB27" s="4">
        <f>AB$2*'D1'!AB27</f>
        <v>0</v>
      </c>
      <c r="AC27" s="4">
        <f>AC$2*'D1'!AC27</f>
        <v>0</v>
      </c>
      <c r="AD27" s="4">
        <f>AD$2*'D1'!AD27</f>
        <v>0</v>
      </c>
      <c r="AE27" s="4">
        <f>AE$2*'D1'!AE27</f>
        <v>0</v>
      </c>
      <c r="AF27" s="4">
        <f>AF$2*'D1'!AF27</f>
        <v>0</v>
      </c>
      <c r="AG27" s="4">
        <f>AG$2*'D1'!AG27</f>
        <v>0</v>
      </c>
      <c r="AH27" s="4">
        <f>AH$2*A!AH26</f>
        <v>0</v>
      </c>
      <c r="AI27" s="4">
        <f>AI$2*'D1'!AI27</f>
        <v>0</v>
      </c>
      <c r="AJ27" s="4">
        <f>AJ$2*'D1'!AJ27</f>
        <v>0</v>
      </c>
      <c r="AK27" s="4">
        <f>AK$2*'D1'!AK27</f>
        <v>0</v>
      </c>
    </row>
    <row r="28" spans="1:37" ht="15">
      <c r="A28" s="5">
        <v>25</v>
      </c>
      <c r="B28" s="5">
        <v>25</v>
      </c>
      <c r="C28" s="1" t="s">
        <v>228</v>
      </c>
      <c r="D28" s="4">
        <f>D$2*'D1'!D28</f>
        <v>0</v>
      </c>
      <c r="E28" s="4">
        <f>E$2*'D1'!E28</f>
        <v>1664.6634499820223</v>
      </c>
      <c r="F28" s="4">
        <f>F$2*'D1'!F28</f>
        <v>0</v>
      </c>
      <c r="G28" s="4">
        <f>G$2*'D1'!G28</f>
        <v>0</v>
      </c>
      <c r="H28" s="4">
        <f>H$2*'D1'!H28</f>
        <v>0</v>
      </c>
      <c r="I28" s="4">
        <f>I$2*'D1'!I28</f>
        <v>0</v>
      </c>
      <c r="J28" s="4">
        <f>J$2*'D1'!J28</f>
        <v>0</v>
      </c>
      <c r="K28" s="4">
        <f>K$2*'D1'!K28</f>
        <v>0</v>
      </c>
      <c r="L28" s="4">
        <f>L$2*'D1'!L28</f>
        <v>0</v>
      </c>
      <c r="M28" s="4">
        <f>M$2*'D1'!M28</f>
        <v>0</v>
      </c>
      <c r="N28" s="4">
        <f>N$2*'D1'!N28</f>
        <v>1149065.6285612946</v>
      </c>
      <c r="O28" s="4">
        <f>O$2*'D1'!O28</f>
        <v>0</v>
      </c>
      <c r="P28" s="4">
        <f>P$2*'D1'!P28</f>
        <v>330998.2808587081</v>
      </c>
      <c r="Q28" s="4">
        <f>Q$2*'D1'!Q28</f>
        <v>272733.16785214195</v>
      </c>
      <c r="R28" s="4">
        <f>R$2*'D1'!R28</f>
        <v>90159.93737395403</v>
      </c>
      <c r="S28" s="4">
        <f>S$2*'D1'!S28</f>
        <v>272881.759039383</v>
      </c>
      <c r="T28" s="4">
        <f>T$2*'D1'!T28</f>
        <v>0</v>
      </c>
      <c r="U28" s="4">
        <f>U$2*'D1'!U28</f>
        <v>0</v>
      </c>
      <c r="V28" s="4">
        <f>V$2*'D1'!V28</f>
        <v>0</v>
      </c>
      <c r="W28" s="4">
        <f>W$2*'D1'!W28</f>
        <v>0</v>
      </c>
      <c r="X28" s="4">
        <f>X$2*'D1'!X28</f>
        <v>99861.49051600344</v>
      </c>
      <c r="Y28" s="4">
        <f>Y$2*'D1'!Y28</f>
        <v>0</v>
      </c>
      <c r="Z28" s="4">
        <f>Z$2*'D1'!Z28</f>
        <v>97831.48080734999</v>
      </c>
      <c r="AA28" s="4">
        <f>AA$2*'D1'!AA28</f>
        <v>0</v>
      </c>
      <c r="AB28" s="4">
        <f>AB$2*'D1'!AB28</f>
        <v>0</v>
      </c>
      <c r="AC28" s="4">
        <f>AC$2*'D1'!AC28</f>
        <v>0</v>
      </c>
      <c r="AD28" s="4">
        <f>AD$2*'D1'!AD28</f>
        <v>0</v>
      </c>
      <c r="AE28" s="4">
        <f>AE$2*'D1'!AE28</f>
        <v>0</v>
      </c>
      <c r="AF28" s="4">
        <f>AF$2*'D1'!AF28</f>
        <v>0</v>
      </c>
      <c r="AG28" s="4">
        <f>AG$2*'D1'!AG28</f>
        <v>0</v>
      </c>
      <c r="AH28" s="4">
        <f>AH$2*A!AH27</f>
        <v>0</v>
      </c>
      <c r="AI28" s="4">
        <f>AI$2*'D1'!AI28</f>
        <v>0</v>
      </c>
      <c r="AJ28" s="4">
        <f>AJ$2*'D1'!AJ28</f>
        <v>0</v>
      </c>
      <c r="AK28" s="4">
        <f>AK$2*'D1'!AK28</f>
        <v>0</v>
      </c>
    </row>
    <row r="29" spans="1:37" ht="15">
      <c r="A29" s="5">
        <v>26</v>
      </c>
      <c r="B29" s="5">
        <v>26</v>
      </c>
      <c r="C29" s="1" t="s">
        <v>248</v>
      </c>
      <c r="D29" s="4">
        <f>D$2*'D1'!D29</f>
        <v>0</v>
      </c>
      <c r="E29" s="4">
        <f>E$2*'D1'!E29</f>
        <v>264940.2211221194</v>
      </c>
      <c r="F29" s="4">
        <f>F$2*'D1'!F29</f>
        <v>0</v>
      </c>
      <c r="G29" s="4">
        <f>G$2*'D1'!G29</f>
        <v>0</v>
      </c>
      <c r="H29" s="4">
        <f>H$2*'D1'!H29</f>
        <v>0</v>
      </c>
      <c r="I29" s="4">
        <f>I$2*'D1'!I29</f>
        <v>0</v>
      </c>
      <c r="J29" s="4">
        <f>J$2*'D1'!J29</f>
        <v>0</v>
      </c>
      <c r="K29" s="4">
        <f>K$2*'D1'!K29</f>
        <v>0</v>
      </c>
      <c r="L29" s="4">
        <f>L$2*'D1'!L29</f>
        <v>0</v>
      </c>
      <c r="M29" s="4">
        <f>M$2*'D1'!M29</f>
        <v>0</v>
      </c>
      <c r="N29" s="4">
        <f>N$2*'D1'!N29</f>
        <v>615055.693899011</v>
      </c>
      <c r="O29" s="4">
        <f>O$2*'D1'!O29</f>
        <v>0</v>
      </c>
      <c r="P29" s="4">
        <f>P$2*'D1'!P29</f>
        <v>363687.41775057523</v>
      </c>
      <c r="Q29" s="4">
        <f>Q$2*'D1'!Q29</f>
        <v>1085040.2721009431</v>
      </c>
      <c r="R29" s="4">
        <f>R$2*'D1'!R29</f>
        <v>93963.81959296153</v>
      </c>
      <c r="S29" s="4">
        <f>S$2*'D1'!S29</f>
        <v>0</v>
      </c>
      <c r="T29" s="4">
        <f>T$2*'D1'!T29</f>
        <v>0</v>
      </c>
      <c r="U29" s="4">
        <f>U$2*'D1'!U29</f>
        <v>0</v>
      </c>
      <c r="V29" s="4">
        <f>V$2*'D1'!V29</f>
        <v>0</v>
      </c>
      <c r="W29" s="4">
        <f>W$2*'D1'!W29</f>
        <v>0</v>
      </c>
      <c r="X29" s="4">
        <f>X$2*'D1'!X29</f>
        <v>64247.860668954476</v>
      </c>
      <c r="Y29" s="4">
        <f>Y$2*'D1'!Y29</f>
        <v>0</v>
      </c>
      <c r="Z29" s="4">
        <f>Z$2*'D1'!Z29</f>
        <v>291072.71165129996</v>
      </c>
      <c r="AA29" s="4">
        <f>AA$2*'D1'!AA29</f>
        <v>0</v>
      </c>
      <c r="AB29" s="4">
        <f>AB$2*'D1'!AB29</f>
        <v>0</v>
      </c>
      <c r="AC29" s="4">
        <f>AC$2*'D1'!AC29</f>
        <v>0</v>
      </c>
      <c r="AD29" s="4">
        <f>AD$2*'D1'!AD29</f>
        <v>0</v>
      </c>
      <c r="AE29" s="4">
        <f>AE$2*'D1'!AE29</f>
        <v>0</v>
      </c>
      <c r="AF29" s="4">
        <f>AF$2*'D1'!AF29</f>
        <v>0</v>
      </c>
      <c r="AG29" s="4">
        <f>AG$2*'D1'!AG29</f>
        <v>0</v>
      </c>
      <c r="AH29" s="4">
        <f>AH$2*A!AH28</f>
        <v>0</v>
      </c>
      <c r="AI29" s="4">
        <f>AI$2*'D1'!AI29</f>
        <v>0</v>
      </c>
      <c r="AJ29" s="4">
        <f>AJ$2*'D1'!AJ29</f>
        <v>0</v>
      </c>
      <c r="AK29" s="4">
        <f>AK$2*'D1'!AK29</f>
        <v>0</v>
      </c>
    </row>
    <row r="30" spans="1:37" ht="15">
      <c r="A30" s="5">
        <v>27</v>
      </c>
      <c r="B30" s="5">
        <v>27</v>
      </c>
      <c r="C30" s="1" t="s">
        <v>249</v>
      </c>
      <c r="D30" s="4">
        <f>D$2*'D1'!D30</f>
        <v>0</v>
      </c>
      <c r="E30" s="4">
        <f>E$2*'D1'!E30</f>
        <v>7896.182674759685</v>
      </c>
      <c r="F30" s="4">
        <f>F$2*'D1'!F30</f>
        <v>0</v>
      </c>
      <c r="G30" s="4">
        <f>G$2*'D1'!G30</f>
        <v>0</v>
      </c>
      <c r="H30" s="4">
        <f>H$2*'D1'!H30</f>
        <v>0</v>
      </c>
      <c r="I30" s="4">
        <f>I$2*'D1'!I30</f>
        <v>0</v>
      </c>
      <c r="J30" s="4">
        <f>J$2*'D1'!J30</f>
        <v>0</v>
      </c>
      <c r="K30" s="4">
        <f>K$2*'D1'!K30</f>
        <v>0</v>
      </c>
      <c r="L30" s="4">
        <f>L$2*'D1'!L30</f>
        <v>0</v>
      </c>
      <c r="M30" s="4">
        <f>M$2*'D1'!M30</f>
        <v>0</v>
      </c>
      <c r="N30" s="4">
        <f>N$2*'D1'!N30</f>
        <v>1433125.6404592036</v>
      </c>
      <c r="O30" s="4">
        <f>O$2*'D1'!O30</f>
        <v>0</v>
      </c>
      <c r="P30" s="4">
        <f>P$2*'D1'!P30</f>
        <v>729463.5817993326</v>
      </c>
      <c r="Q30" s="4">
        <f>Q$2*'D1'!Q30</f>
        <v>343288.91021097533</v>
      </c>
      <c r="R30" s="4">
        <f>R$2*'D1'!R30</f>
        <v>6777.498330900667</v>
      </c>
      <c r="S30" s="4">
        <f>S$2*'D1'!S30</f>
        <v>0</v>
      </c>
      <c r="T30" s="4">
        <f>T$2*'D1'!T30</f>
        <v>0</v>
      </c>
      <c r="U30" s="4">
        <f>U$2*'D1'!U30</f>
        <v>0</v>
      </c>
      <c r="V30" s="4">
        <f>V$2*'D1'!V30</f>
        <v>0</v>
      </c>
      <c r="W30" s="4">
        <f>W$2*'D1'!W30</f>
        <v>0</v>
      </c>
      <c r="X30" s="4">
        <f>X$2*'D1'!X30</f>
        <v>302357.5363392504</v>
      </c>
      <c r="Y30" s="4">
        <f>Y$2*'D1'!Y30</f>
        <v>0</v>
      </c>
      <c r="Z30" s="4">
        <f>Z$2*'D1'!Z30</f>
        <v>564877.6336908</v>
      </c>
      <c r="AA30" s="4">
        <f>AA$2*'D1'!AA30</f>
        <v>0</v>
      </c>
      <c r="AB30" s="4">
        <f>AB$2*'D1'!AB30</f>
        <v>0</v>
      </c>
      <c r="AC30" s="4">
        <f>AC$2*'D1'!AC30</f>
        <v>0</v>
      </c>
      <c r="AD30" s="4">
        <f>AD$2*'D1'!AD30</f>
        <v>0</v>
      </c>
      <c r="AE30" s="4">
        <f>AE$2*'D1'!AE30</f>
        <v>0</v>
      </c>
      <c r="AF30" s="4">
        <f>AF$2*'D1'!AF30</f>
        <v>0</v>
      </c>
      <c r="AG30" s="4">
        <f>AG$2*'D1'!AG30</f>
        <v>0</v>
      </c>
      <c r="AH30" s="4">
        <f>AH$2*A!AH29</f>
        <v>0</v>
      </c>
      <c r="AI30" s="4">
        <f>AI$2*'D1'!AI30</f>
        <v>0</v>
      </c>
      <c r="AJ30" s="4">
        <f>AJ$2*'D1'!AJ30</f>
        <v>0</v>
      </c>
      <c r="AK30" s="4">
        <f>AK$2*'D1'!AK30</f>
        <v>0</v>
      </c>
    </row>
    <row r="31" spans="1:37" ht="15">
      <c r="A31" s="5">
        <v>28</v>
      </c>
      <c r="B31" s="5">
        <v>28</v>
      </c>
      <c r="C31" s="1" t="s">
        <v>222</v>
      </c>
      <c r="D31" s="4">
        <f>D$2*'D1'!D31</f>
        <v>0</v>
      </c>
      <c r="E31" s="4">
        <f>E$2*'D1'!E31</f>
        <v>0</v>
      </c>
      <c r="F31" s="4">
        <f>F$2*'D1'!F31</f>
        <v>0</v>
      </c>
      <c r="G31" s="4">
        <f>G$2*'D1'!G31</f>
        <v>0</v>
      </c>
      <c r="H31" s="4">
        <f>H$2*'D1'!H31</f>
        <v>0</v>
      </c>
      <c r="I31" s="4">
        <f>I$2*'D1'!I31</f>
        <v>0</v>
      </c>
      <c r="J31" s="4">
        <f>J$2*'D1'!J31</f>
        <v>0</v>
      </c>
      <c r="K31" s="4">
        <f>K$2*'D1'!K31</f>
        <v>0</v>
      </c>
      <c r="L31" s="4">
        <f>L$2*'D1'!L31</f>
        <v>0</v>
      </c>
      <c r="M31" s="4">
        <f>M$2*'D1'!M31</f>
        <v>0</v>
      </c>
      <c r="N31" s="4">
        <f>N$2*'D1'!N31</f>
        <v>82024.6092694778</v>
      </c>
      <c r="O31" s="4">
        <f>O$2*'D1'!O31</f>
        <v>0</v>
      </c>
      <c r="P31" s="4">
        <f>P$2*'D1'!P31</f>
        <v>182178.96699284168</v>
      </c>
      <c r="Q31" s="4">
        <f>Q$2*'D1'!Q31</f>
        <v>33106.20516300168</v>
      </c>
      <c r="R31" s="4">
        <f>R$2*'D1'!R31</f>
        <v>0</v>
      </c>
      <c r="S31" s="4">
        <f>S$2*'D1'!S31</f>
        <v>0</v>
      </c>
      <c r="T31" s="4">
        <f>T$2*'D1'!T31</f>
        <v>0</v>
      </c>
      <c r="U31" s="4">
        <f>U$2*'D1'!U31</f>
        <v>0</v>
      </c>
      <c r="V31" s="4">
        <f>V$2*'D1'!V31</f>
        <v>0</v>
      </c>
      <c r="W31" s="4">
        <f>W$2*'D1'!W31</f>
        <v>0</v>
      </c>
      <c r="X31" s="4">
        <f>X$2*'D1'!X31</f>
        <v>13647.217736664434</v>
      </c>
      <c r="Y31" s="4">
        <f>Y$2*'D1'!Y31</f>
        <v>0</v>
      </c>
      <c r="Z31" s="4">
        <f>Z$2*'D1'!Z31</f>
        <v>27587.232460799994</v>
      </c>
      <c r="AA31" s="4">
        <f>AA$2*'D1'!AA31</f>
        <v>0</v>
      </c>
      <c r="AB31" s="4">
        <f>AB$2*'D1'!AB31</f>
        <v>0</v>
      </c>
      <c r="AC31" s="4">
        <f>AC$2*'D1'!AC31</f>
        <v>0</v>
      </c>
      <c r="AD31" s="4">
        <f>AD$2*'D1'!AD31</f>
        <v>0</v>
      </c>
      <c r="AE31" s="4">
        <f>AE$2*'D1'!AE31</f>
        <v>0</v>
      </c>
      <c r="AF31" s="4">
        <f>AF$2*'D1'!AF31</f>
        <v>0</v>
      </c>
      <c r="AG31" s="4">
        <f>AG$2*'D1'!AG31</f>
        <v>0</v>
      </c>
      <c r="AH31" s="4">
        <f>AH$2*A!AH30</f>
        <v>0</v>
      </c>
      <c r="AI31" s="4">
        <f>AI$2*'D1'!AI31</f>
        <v>0</v>
      </c>
      <c r="AJ31" s="4">
        <f>AJ$2*'D1'!AJ31</f>
        <v>0</v>
      </c>
      <c r="AK31" s="4">
        <f>AK$2*'D1'!AK31</f>
        <v>0</v>
      </c>
    </row>
    <row r="32" spans="1:37" ht="15">
      <c r="A32" s="5">
        <v>29</v>
      </c>
      <c r="B32" s="5">
        <v>29</v>
      </c>
      <c r="C32" s="1" t="s">
        <v>250</v>
      </c>
      <c r="D32" s="4">
        <f>D$2*'D1'!D32</f>
        <v>0</v>
      </c>
      <c r="E32" s="4">
        <f>E$2*'D1'!E32</f>
        <v>5219.171568567665</v>
      </c>
      <c r="F32" s="4">
        <f>F$2*'D1'!F32</f>
        <v>6615.7054809480005</v>
      </c>
      <c r="G32" s="4">
        <f>G$2*'D1'!G32</f>
        <v>0</v>
      </c>
      <c r="H32" s="4">
        <f>H$2*'D1'!H32</f>
        <v>0</v>
      </c>
      <c r="I32" s="4">
        <f>I$2*'D1'!I32</f>
        <v>0</v>
      </c>
      <c r="J32" s="4">
        <f>J$2*'D1'!J32</f>
        <v>0</v>
      </c>
      <c r="K32" s="4">
        <f>K$2*'D1'!K32</f>
        <v>0</v>
      </c>
      <c r="L32" s="4">
        <f>L$2*'D1'!L32</f>
        <v>0</v>
      </c>
      <c r="M32" s="4">
        <f>M$2*'D1'!M32</f>
        <v>0</v>
      </c>
      <c r="N32" s="4">
        <f>N$2*'D1'!N32</f>
        <v>338425.8718249912</v>
      </c>
      <c r="O32" s="4">
        <f>O$2*'D1'!O32</f>
        <v>0</v>
      </c>
      <c r="P32" s="4">
        <f>P$2*'D1'!P32</f>
        <v>805439.9822596953</v>
      </c>
      <c r="Q32" s="4">
        <f>Q$2*'D1'!Q32</f>
        <v>185123.56926997958</v>
      </c>
      <c r="R32" s="4">
        <f>R$2*'D1'!R32</f>
        <v>82212.46001788837</v>
      </c>
      <c r="S32" s="4">
        <f>S$2*'D1'!S32</f>
        <v>0</v>
      </c>
      <c r="T32" s="4">
        <f>T$2*'D1'!T32</f>
        <v>0</v>
      </c>
      <c r="U32" s="4">
        <f>U$2*'D1'!U32</f>
        <v>0</v>
      </c>
      <c r="V32" s="4">
        <f>V$2*'D1'!V32</f>
        <v>0</v>
      </c>
      <c r="W32" s="4">
        <f>W$2*'D1'!W32</f>
        <v>0</v>
      </c>
      <c r="X32" s="4">
        <f>X$2*'D1'!X32</f>
        <v>71881.57835270514</v>
      </c>
      <c r="Y32" s="4">
        <f>Y$2*'D1'!Y32</f>
        <v>0</v>
      </c>
      <c r="Z32" s="4">
        <f>Z$2*'D1'!Z32</f>
        <v>62737.7614569</v>
      </c>
      <c r="AA32" s="4">
        <f>AA$2*'D1'!AA32</f>
        <v>0</v>
      </c>
      <c r="AB32" s="4">
        <f>AB$2*'D1'!AB32</f>
        <v>0</v>
      </c>
      <c r="AC32" s="4">
        <f>AC$2*'D1'!AC32</f>
        <v>0</v>
      </c>
      <c r="AD32" s="4">
        <f>AD$2*'D1'!AD32</f>
        <v>0</v>
      </c>
      <c r="AE32" s="4">
        <f>AE$2*'D1'!AE32</f>
        <v>0</v>
      </c>
      <c r="AF32" s="4">
        <f>AF$2*'D1'!AF32</f>
        <v>0</v>
      </c>
      <c r="AG32" s="4">
        <f>AG$2*'D1'!AG32</f>
        <v>0</v>
      </c>
      <c r="AH32" s="4">
        <f>AH$2*A!AH31</f>
        <v>0</v>
      </c>
      <c r="AI32" s="4">
        <f>AI$2*'D1'!AI32</f>
        <v>0</v>
      </c>
      <c r="AJ32" s="4">
        <f>AJ$2*'D1'!AJ32</f>
        <v>0</v>
      </c>
      <c r="AK32" s="4">
        <f>AK$2*'D1'!AK32</f>
        <v>0</v>
      </c>
    </row>
    <row r="33" spans="1:37" ht="15">
      <c r="A33" s="5">
        <v>30</v>
      </c>
      <c r="B33" s="5">
        <v>30</v>
      </c>
      <c r="C33" s="1" t="s">
        <v>251</v>
      </c>
      <c r="D33" s="4">
        <f>D$2*'D1'!D33</f>
        <v>0</v>
      </c>
      <c r="E33" s="4">
        <f>E$2*'D1'!E33</f>
        <v>58963.92792250275</v>
      </c>
      <c r="F33" s="4">
        <f>F$2*'D1'!F33</f>
        <v>44848.339310159994</v>
      </c>
      <c r="G33" s="4">
        <f>G$2*'D1'!G33</f>
        <v>0</v>
      </c>
      <c r="H33" s="4">
        <f>H$2*'D1'!H33</f>
        <v>0</v>
      </c>
      <c r="I33" s="4">
        <f>I$2*'D1'!I33</f>
        <v>0</v>
      </c>
      <c r="J33" s="4">
        <f>J$2*'D1'!J33</f>
        <v>0</v>
      </c>
      <c r="K33" s="4">
        <f>K$2*'D1'!K33</f>
        <v>0</v>
      </c>
      <c r="L33" s="4">
        <f>L$2*'D1'!L33</f>
        <v>0</v>
      </c>
      <c r="M33" s="4">
        <f>M$2*'D1'!M33</f>
        <v>0</v>
      </c>
      <c r="N33" s="4">
        <f>N$2*'D1'!N33</f>
        <v>927686.0328532129</v>
      </c>
      <c r="O33" s="4">
        <f>O$2*'D1'!O33</f>
        <v>13328.508870328244</v>
      </c>
      <c r="P33" s="4">
        <f>P$2*'D1'!P33</f>
        <v>1482215.839325956</v>
      </c>
      <c r="Q33" s="4">
        <f>Q$2*'D1'!Q33</f>
        <v>289775.13674866204</v>
      </c>
      <c r="R33" s="4">
        <f>R$2*'D1'!R33</f>
        <v>3598.8941584000786</v>
      </c>
      <c r="S33" s="4">
        <f>S$2*'D1'!S33</f>
        <v>0</v>
      </c>
      <c r="T33" s="4">
        <f>T$2*'D1'!T33</f>
        <v>0</v>
      </c>
      <c r="U33" s="4">
        <f>U$2*'D1'!U33</f>
        <v>0</v>
      </c>
      <c r="V33" s="4">
        <f>V$2*'D1'!V33</f>
        <v>0</v>
      </c>
      <c r="W33" s="4">
        <f>W$2*'D1'!W33</f>
        <v>0</v>
      </c>
      <c r="X33" s="4">
        <f>X$2*'D1'!X33</f>
        <v>1009208.6358231987</v>
      </c>
      <c r="Y33" s="4">
        <f>Y$2*'D1'!Y33</f>
        <v>0</v>
      </c>
      <c r="Z33" s="4">
        <f>Z$2*'D1'!Z33</f>
        <v>2016943.8898337998</v>
      </c>
      <c r="AA33" s="4">
        <f>AA$2*'D1'!AA33</f>
        <v>0</v>
      </c>
      <c r="AB33" s="4">
        <f>AB$2*'D1'!AB33</f>
        <v>0</v>
      </c>
      <c r="AC33" s="4">
        <f>AC$2*'D1'!AC33</f>
        <v>0</v>
      </c>
      <c r="AD33" s="4">
        <f>AD$2*'D1'!AD33</f>
        <v>0</v>
      </c>
      <c r="AE33" s="4">
        <f>AE$2*'D1'!AE33</f>
        <v>0</v>
      </c>
      <c r="AF33" s="4">
        <f>AF$2*'D1'!AF33</f>
        <v>0</v>
      </c>
      <c r="AG33" s="4">
        <f>AG$2*'D1'!AG33</f>
        <v>0</v>
      </c>
      <c r="AH33" s="4">
        <f>AH$2*A!AH32</f>
        <v>0</v>
      </c>
      <c r="AI33" s="4">
        <f>AI$2*'D1'!AI33</f>
        <v>0</v>
      </c>
      <c r="AJ33" s="4">
        <f>AJ$2*'D1'!AJ33</f>
        <v>0</v>
      </c>
      <c r="AK33" s="4">
        <f>AK$2*'D1'!AK33</f>
        <v>0</v>
      </c>
    </row>
    <row r="34" spans="1:37" ht="15">
      <c r="A34" s="5">
        <v>31</v>
      </c>
      <c r="B34" s="5">
        <v>31</v>
      </c>
      <c r="C34" s="1" t="s">
        <v>17</v>
      </c>
      <c r="D34" s="4">
        <f>D$2*'D1'!D34</f>
        <v>0</v>
      </c>
      <c r="E34" s="4">
        <f>E$2*'D1'!E34</f>
        <v>0</v>
      </c>
      <c r="F34" s="4">
        <f>F$2*'D1'!F34</f>
        <v>0</v>
      </c>
      <c r="G34" s="4">
        <f>G$2*'D1'!G34</f>
        <v>0</v>
      </c>
      <c r="H34" s="4">
        <f>H$2*'D1'!H34</f>
        <v>0</v>
      </c>
      <c r="I34" s="4">
        <f>I$2*'D1'!I34</f>
        <v>0</v>
      </c>
      <c r="J34" s="4">
        <f>J$2*'D1'!J34</f>
        <v>0</v>
      </c>
      <c r="K34" s="4">
        <f>K$2*'D1'!K34</f>
        <v>0</v>
      </c>
      <c r="L34" s="4">
        <f>L$2*'D1'!L34</f>
        <v>0</v>
      </c>
      <c r="M34" s="4">
        <f>M$2*'D1'!M34</f>
        <v>0</v>
      </c>
      <c r="N34" s="4">
        <f>N$2*'D1'!N34</f>
        <v>0</v>
      </c>
      <c r="O34" s="4">
        <f>O$2*'D1'!O34</f>
        <v>0</v>
      </c>
      <c r="P34" s="4">
        <f>P$2*'D1'!P34</f>
        <v>0</v>
      </c>
      <c r="Q34" s="4">
        <f>Q$2*'D1'!Q34</f>
        <v>0</v>
      </c>
      <c r="R34" s="4">
        <f>R$2*'D1'!R34</f>
        <v>0</v>
      </c>
      <c r="S34" s="4">
        <f>S$2*'D1'!S34</f>
        <v>0</v>
      </c>
      <c r="T34" s="4">
        <f>T$2*'D1'!T34</f>
        <v>0</v>
      </c>
      <c r="U34" s="4">
        <f>U$2*'D1'!U34</f>
        <v>0</v>
      </c>
      <c r="V34" s="4">
        <f>V$2*'D1'!V34</f>
        <v>0</v>
      </c>
      <c r="W34" s="4">
        <f>W$2*'D1'!W34</f>
        <v>0</v>
      </c>
      <c r="X34" s="4">
        <f>X$2*'D1'!X34</f>
        <v>0</v>
      </c>
      <c r="Y34" s="4">
        <f>Y$2*'D1'!Y34</f>
        <v>0</v>
      </c>
      <c r="Z34" s="4">
        <f>Z$2*'D1'!Z34</f>
        <v>0</v>
      </c>
      <c r="AA34" s="4">
        <f>AA$2*'D1'!AA34</f>
        <v>0</v>
      </c>
      <c r="AB34" s="4">
        <f>AB$2*'D1'!AB34</f>
        <v>0</v>
      </c>
      <c r="AC34" s="4">
        <f>AC$2*'D1'!AC34</f>
        <v>0</v>
      </c>
      <c r="AD34" s="4">
        <f>AD$2*'D1'!AD34</f>
        <v>0</v>
      </c>
      <c r="AE34" s="4">
        <f>AE$2*'D1'!AE34</f>
        <v>0</v>
      </c>
      <c r="AF34" s="4">
        <f>AF$2*'D1'!AF34</f>
        <v>0</v>
      </c>
      <c r="AG34" s="4">
        <f>AG$2*'D1'!AG34</f>
        <v>0</v>
      </c>
      <c r="AH34" s="4">
        <f>AH$2*A!AH33</f>
        <v>0</v>
      </c>
      <c r="AI34" s="4">
        <f>AI$2*'D1'!AI34</f>
        <v>0</v>
      </c>
      <c r="AJ34" s="4">
        <f>AJ$2*'D1'!AJ34</f>
        <v>0</v>
      </c>
      <c r="AK34" s="4">
        <f>AK$2*'D1'!AK34</f>
        <v>0</v>
      </c>
    </row>
    <row r="35" spans="1:37" ht="15">
      <c r="A35" s="5">
        <v>32</v>
      </c>
      <c r="B35" s="5">
        <v>32</v>
      </c>
      <c r="C35" s="1" t="s">
        <v>18</v>
      </c>
      <c r="D35" s="4">
        <f>D$2*'D1'!D35</f>
        <v>0</v>
      </c>
      <c r="E35" s="4">
        <f>E$2*'D1'!E35</f>
        <v>192.27508065683824</v>
      </c>
      <c r="F35" s="4">
        <f>F$2*'D1'!F35</f>
        <v>509.0366187000001</v>
      </c>
      <c r="G35" s="4">
        <f>G$2*'D1'!G35</f>
        <v>0</v>
      </c>
      <c r="H35" s="4">
        <f>H$2*'D1'!H35</f>
        <v>0</v>
      </c>
      <c r="I35" s="4">
        <f>I$2*'D1'!I35</f>
        <v>0</v>
      </c>
      <c r="J35" s="4">
        <f>J$2*'D1'!J35</f>
        <v>0</v>
      </c>
      <c r="K35" s="4">
        <f>K$2*'D1'!K35</f>
        <v>0</v>
      </c>
      <c r="L35" s="4">
        <f>L$2*'D1'!L35</f>
        <v>0</v>
      </c>
      <c r="M35" s="4">
        <f>M$2*'D1'!M35</f>
        <v>0</v>
      </c>
      <c r="N35" s="4">
        <f>N$2*'D1'!N35</f>
        <v>1509.4698960637243</v>
      </c>
      <c r="O35" s="4">
        <f>O$2*'D1'!O35</f>
        <v>400342.52017620654</v>
      </c>
      <c r="P35" s="4">
        <f>P$2*'D1'!P35</f>
        <v>140758.41474116602</v>
      </c>
      <c r="Q35" s="4">
        <f>Q$2*'D1'!Q35</f>
        <v>71678.3517843562</v>
      </c>
      <c r="R35" s="4">
        <f>R$2*'D1'!R35</f>
        <v>150302.01619977687</v>
      </c>
      <c r="S35" s="4">
        <f>S$2*'D1'!S35</f>
        <v>0</v>
      </c>
      <c r="T35" s="4">
        <f>T$2*'D1'!T35</f>
        <v>0</v>
      </c>
      <c r="U35" s="4">
        <f>U$2*'D1'!U35</f>
        <v>19.26312627708234</v>
      </c>
      <c r="V35" s="4">
        <f>V$2*'D1'!V35</f>
        <v>200.93453780399997</v>
      </c>
      <c r="W35" s="4">
        <f>W$2*'D1'!W35</f>
        <v>7681.469780542952</v>
      </c>
      <c r="X35" s="4">
        <f>X$2*'D1'!X35</f>
        <v>1121.6891290409123</v>
      </c>
      <c r="Y35" s="4">
        <f>Y$2*'D1'!Y35</f>
        <v>0</v>
      </c>
      <c r="Z35" s="4">
        <f>Z$2*'D1'!Z35</f>
        <v>2107.8135535499996</v>
      </c>
      <c r="AA35" s="4">
        <f>AA$2*'D1'!AA35</f>
        <v>0</v>
      </c>
      <c r="AB35" s="4">
        <f>AB$2*'D1'!AB35</f>
        <v>0</v>
      </c>
      <c r="AC35" s="4">
        <f>AC$2*'D1'!AC35</f>
        <v>0</v>
      </c>
      <c r="AD35" s="4">
        <f>AD$2*'D1'!AD35</f>
        <v>0</v>
      </c>
      <c r="AE35" s="4">
        <f>AE$2*'D1'!AE35</f>
        <v>0</v>
      </c>
      <c r="AF35" s="4">
        <f>AF$2*'D1'!AF35</f>
        <v>0</v>
      </c>
      <c r="AG35" s="4">
        <f>AG$2*'D1'!AG35</f>
        <v>0</v>
      </c>
      <c r="AH35" s="4">
        <f>AH$2*A!AH34</f>
        <v>67083.77606177607</v>
      </c>
      <c r="AI35" s="4">
        <f>AI$2*'D1'!AI35</f>
        <v>0</v>
      </c>
      <c r="AJ35" s="4">
        <f>AJ$2*'D1'!AJ35</f>
        <v>0</v>
      </c>
      <c r="AK35" s="4">
        <f>AK$2*'D1'!AK35</f>
        <v>0</v>
      </c>
    </row>
    <row r="36" spans="1:37" ht="15">
      <c r="A36" s="7">
        <v>33</v>
      </c>
      <c r="B36" s="7"/>
      <c r="C36" s="8" t="s">
        <v>19</v>
      </c>
      <c r="D36" s="9">
        <f aca="true" t="shared" si="0" ref="D36:AJ36">SUM(D4:D35)</f>
        <v>5784483.464033321</v>
      </c>
      <c r="E36" s="9">
        <f t="shared" si="0"/>
        <v>41549415.78890699</v>
      </c>
      <c r="F36" s="9">
        <f t="shared" si="0"/>
        <v>9325825.23252478</v>
      </c>
      <c r="G36" s="9">
        <f t="shared" si="0"/>
        <v>26042401.114711303</v>
      </c>
      <c r="H36" s="9">
        <f t="shared" si="0"/>
        <v>3855045.9981701043</v>
      </c>
      <c r="I36" s="9">
        <f t="shared" si="0"/>
        <v>12045008.391254354</v>
      </c>
      <c r="J36" s="9">
        <f t="shared" si="0"/>
        <v>-12045008.391254356</v>
      </c>
      <c r="K36" s="9">
        <f t="shared" si="0"/>
        <v>2349672.4229891878</v>
      </c>
      <c r="L36" s="9">
        <f t="shared" si="0"/>
        <v>-2349672.422989187</v>
      </c>
      <c r="M36" s="9">
        <f t="shared" si="0"/>
        <v>13616482.494870273</v>
      </c>
      <c r="N36" s="9">
        <f t="shared" si="0"/>
        <v>23061080.156404406</v>
      </c>
      <c r="O36" s="9">
        <f t="shared" si="0"/>
        <v>44726871.91784839</v>
      </c>
      <c r="P36" s="9">
        <f t="shared" si="0"/>
        <v>9105623.290815592</v>
      </c>
      <c r="Q36" s="9">
        <f t="shared" si="0"/>
        <v>29574663.680377904</v>
      </c>
      <c r="R36" s="9">
        <f t="shared" si="0"/>
        <v>13157507.421206536</v>
      </c>
      <c r="S36" s="9">
        <f t="shared" si="0"/>
        <v>6695030.818280726</v>
      </c>
      <c r="T36" s="9">
        <f t="shared" si="0"/>
        <v>329032.9681655853</v>
      </c>
      <c r="U36" s="9">
        <f t="shared" si="0"/>
        <v>8174870.184765754</v>
      </c>
      <c r="V36" s="9">
        <f t="shared" si="0"/>
        <v>1753520.7719008303</v>
      </c>
      <c r="W36" s="9">
        <f t="shared" si="0"/>
        <v>2838360.0812669564</v>
      </c>
      <c r="X36" s="9">
        <f t="shared" si="0"/>
        <v>7808211.576802806</v>
      </c>
      <c r="Y36" s="9">
        <f t="shared" si="0"/>
        <v>25816096.868432783</v>
      </c>
      <c r="Z36" s="9">
        <f t="shared" si="0"/>
        <v>6915615.036242399</v>
      </c>
      <c r="AA36" s="9">
        <f t="shared" si="0"/>
        <v>4550782.0974</v>
      </c>
      <c r="AB36" s="9">
        <f t="shared" si="0"/>
        <v>132603.82829039998</v>
      </c>
      <c r="AC36" s="9">
        <f t="shared" si="0"/>
        <v>366994.90909090906</v>
      </c>
      <c r="AD36" s="9">
        <f t="shared" si="0"/>
        <v>2854892.4515144113</v>
      </c>
      <c r="AE36" s="9">
        <f t="shared" si="0"/>
        <v>2935368.5360369515</v>
      </c>
      <c r="AF36" s="9">
        <f t="shared" si="0"/>
        <v>0</v>
      </c>
      <c r="AG36" s="9">
        <f t="shared" si="0"/>
        <v>0</v>
      </c>
      <c r="AH36" s="9">
        <f t="shared" si="0"/>
        <v>15667380.801312743</v>
      </c>
      <c r="AI36" s="9">
        <f t="shared" si="0"/>
        <v>0</v>
      </c>
      <c r="AJ36" s="9">
        <f t="shared" si="0"/>
        <v>0</v>
      </c>
      <c r="AK36" s="9">
        <f>SUM(AK4:AK35)</f>
        <v>0</v>
      </c>
    </row>
    <row r="37" spans="4:37" ht="1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>
      <c r="A38" s="5">
        <v>34</v>
      </c>
      <c r="C38" s="1" t="s">
        <v>43</v>
      </c>
      <c r="D38" s="4">
        <f>D$2*'D1'!D38</f>
        <v>0</v>
      </c>
      <c r="E38" s="4">
        <f>E$2*'D1'!E38</f>
        <v>0</v>
      </c>
      <c r="F38" s="4">
        <f>F$2*'D1'!F38</f>
        <v>0</v>
      </c>
      <c r="G38" s="4">
        <f>G$2*'D1'!G38</f>
        <v>0</v>
      </c>
      <c r="H38" s="4">
        <f>H$2*'D1'!H38</f>
        <v>0</v>
      </c>
      <c r="I38" s="4">
        <f>I$2*'D1'!I38</f>
        <v>0</v>
      </c>
      <c r="J38" s="4">
        <f>J$2*'D1'!J38</f>
        <v>0</v>
      </c>
      <c r="K38" s="4">
        <f>K$2*'D1'!K38</f>
        <v>0</v>
      </c>
      <c r="L38" s="4">
        <f>L$2*'D1'!L38</f>
        <v>0</v>
      </c>
      <c r="M38" s="4">
        <f>M$2*'D1'!M38</f>
        <v>0</v>
      </c>
      <c r="N38" s="4">
        <f>N$2*'D1'!N38</f>
        <v>0</v>
      </c>
      <c r="O38" s="4">
        <f>O$2*'D1'!O38</f>
        <v>0</v>
      </c>
      <c r="P38" s="4">
        <f>P$2*'D1'!P38</f>
        <v>10431651.170453435</v>
      </c>
      <c r="Q38" s="4">
        <f>Q$2*'D1'!Q38</f>
        <v>1915445.0884584866</v>
      </c>
      <c r="R38" s="4">
        <f>R$2*'D1'!R38</f>
        <v>18607615.221322354</v>
      </c>
      <c r="S38" s="4">
        <f>S$2*'D1'!S38</f>
        <v>0</v>
      </c>
      <c r="T38" s="4">
        <f>T$2*'D1'!T38</f>
        <v>0</v>
      </c>
      <c r="U38" s="4">
        <f>U$2*'D1'!U38</f>
        <v>0</v>
      </c>
      <c r="V38" s="4">
        <f>V$2*'D1'!V38</f>
        <v>0</v>
      </c>
      <c r="W38" s="4">
        <f>W$2*'D1'!W38</f>
        <v>0</v>
      </c>
      <c r="X38" s="4">
        <f>X$2*'D1'!X38</f>
        <v>4974878.235484621</v>
      </c>
      <c r="Y38" s="4">
        <f>Y$2*'D1'!Y38</f>
        <v>0</v>
      </c>
      <c r="Z38" s="4">
        <f>Z$2*'D1'!Z38</f>
        <v>5439414.051361349</v>
      </c>
      <c r="AA38" s="4">
        <f>AA$2*'D1'!AA38</f>
        <v>0</v>
      </c>
      <c r="AB38" s="4">
        <f>AB$2*'D1'!AB38</f>
        <v>0</v>
      </c>
      <c r="AC38" s="4">
        <f>AC$2*'D1'!AC38</f>
        <v>0</v>
      </c>
      <c r="AD38" s="4">
        <f>AD$2*'D1'!AD38</f>
        <v>0</v>
      </c>
      <c r="AE38" s="4">
        <f>AE$2*'D1'!AE38</f>
        <v>0</v>
      </c>
      <c r="AF38" s="4">
        <f>AF$2*'D1'!AF38</f>
        <v>0</v>
      </c>
      <c r="AG38" s="4">
        <f>AG$2*'D1'!AG38</f>
        <v>0</v>
      </c>
      <c r="AH38" s="4">
        <f>AH$2*A!AH37</f>
        <v>0</v>
      </c>
      <c r="AI38" s="4">
        <f>AI$2*'D1'!AI38</f>
        <v>0</v>
      </c>
      <c r="AJ38" s="4">
        <f>AJ$2*'D1'!AJ38</f>
        <v>0</v>
      </c>
      <c r="AK38" s="4">
        <f>AK$2*'D1'!AK38</f>
        <v>0</v>
      </c>
    </row>
    <row r="39" spans="1:37" ht="15">
      <c r="A39" s="7"/>
      <c r="B39" s="7"/>
      <c r="C39" s="8" t="s">
        <v>1</v>
      </c>
      <c r="D39" s="9">
        <f>D36+D38</f>
        <v>5784483.464033321</v>
      </c>
      <c r="E39" s="9">
        <f aca="true" t="shared" si="1" ref="E39:K39">E36+E38</f>
        <v>41549415.78890699</v>
      </c>
      <c r="F39" s="9">
        <f t="shared" si="1"/>
        <v>9325825.23252478</v>
      </c>
      <c r="G39" s="9">
        <f t="shared" si="1"/>
        <v>26042401.114711303</v>
      </c>
      <c r="H39" s="9">
        <f t="shared" si="1"/>
        <v>3855045.9981701043</v>
      </c>
      <c r="I39" s="9">
        <f t="shared" si="1"/>
        <v>12045008.391254354</v>
      </c>
      <c r="J39" s="9">
        <f t="shared" si="1"/>
        <v>-12045008.391254356</v>
      </c>
      <c r="K39" s="9">
        <f t="shared" si="1"/>
        <v>2349672.4229891878</v>
      </c>
      <c r="L39" s="9">
        <f aca="true" t="shared" si="2" ref="L39:AK39">L36+L38</f>
        <v>-2349672.422989187</v>
      </c>
      <c r="M39" s="9">
        <f t="shared" si="2"/>
        <v>13616482.494870273</v>
      </c>
      <c r="N39" s="9">
        <f t="shared" si="2"/>
        <v>23061080.156404406</v>
      </c>
      <c r="O39" s="9">
        <f t="shared" si="2"/>
        <v>44726871.91784839</v>
      </c>
      <c r="P39" s="9">
        <f t="shared" si="2"/>
        <v>19537274.46126903</v>
      </c>
      <c r="Q39" s="9">
        <f t="shared" si="2"/>
        <v>31490108.76883639</v>
      </c>
      <c r="R39" s="9">
        <f t="shared" si="2"/>
        <v>31765122.64252889</v>
      </c>
      <c r="S39" s="9">
        <f t="shared" si="2"/>
        <v>6695030.818280726</v>
      </c>
      <c r="T39" s="9">
        <f t="shared" si="2"/>
        <v>329032.9681655853</v>
      </c>
      <c r="U39" s="9">
        <f t="shared" si="2"/>
        <v>8174870.184765754</v>
      </c>
      <c r="V39" s="9">
        <f t="shared" si="2"/>
        <v>1753520.7719008303</v>
      </c>
      <c r="W39" s="9">
        <f t="shared" si="2"/>
        <v>2838360.0812669564</v>
      </c>
      <c r="X39" s="9">
        <f t="shared" si="2"/>
        <v>12783089.812287427</v>
      </c>
      <c r="Y39" s="9">
        <f t="shared" si="2"/>
        <v>25816096.868432783</v>
      </c>
      <c r="Z39" s="9">
        <f t="shared" si="2"/>
        <v>12355029.087603748</v>
      </c>
      <c r="AA39" s="9">
        <f t="shared" si="2"/>
        <v>4550782.0974</v>
      </c>
      <c r="AB39" s="9">
        <f t="shared" si="2"/>
        <v>132603.82829039998</v>
      </c>
      <c r="AC39" s="9">
        <f t="shared" si="2"/>
        <v>366994.90909090906</v>
      </c>
      <c r="AD39" s="9">
        <f t="shared" si="2"/>
        <v>2854892.4515144113</v>
      </c>
      <c r="AE39" s="9">
        <f t="shared" si="2"/>
        <v>2935368.5360369515</v>
      </c>
      <c r="AF39" s="9">
        <f t="shared" si="2"/>
        <v>0</v>
      </c>
      <c r="AG39" s="9">
        <f t="shared" si="2"/>
        <v>0</v>
      </c>
      <c r="AH39" s="9">
        <f t="shared" si="2"/>
        <v>15667380.801312743</v>
      </c>
      <c r="AI39" s="9">
        <f t="shared" si="2"/>
        <v>0</v>
      </c>
      <c r="AJ39" s="9">
        <f t="shared" si="2"/>
        <v>0</v>
      </c>
      <c r="AK39" s="9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1995年，32部門，原単位（生産者価格）</dc:subject>
  <dc:creator>南齋規介，森口祐一，東野　達</dc:creator>
  <cp:keywords/>
  <dc:description/>
  <cp:lastModifiedBy>Keisuke Nansai</cp:lastModifiedBy>
  <cp:lastPrinted>2000-02-23T10:18:39Z</cp:lastPrinted>
  <dcterms:created xsi:type="dcterms:W3CDTF">1999-07-01T04:58:18Z</dcterms:created>
  <dcterms:modified xsi:type="dcterms:W3CDTF">2002-04-09T06:58:49Z</dcterms:modified>
  <cp:category/>
  <cp:version/>
  <cp:contentType/>
  <cp:contentStatus/>
</cp:coreProperties>
</file>