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010" windowHeight="6225" activeTab="0"/>
  </bookViews>
  <sheets>
    <sheet name="-" sheetId="1" r:id="rId1"/>
    <sheet name="A" sheetId="2" r:id="rId2"/>
    <sheet name="C1" sheetId="3" r:id="rId3"/>
    <sheet name="C2" sheetId="4" r:id="rId4"/>
    <sheet name="D1" sheetId="5" r:id="rId5"/>
    <sheet name="D2" sheetId="6" r:id="rId6"/>
    <sheet name="E1" sheetId="7" r:id="rId7"/>
    <sheet name="E2" sheetId="8" r:id="rId8"/>
  </sheets>
  <definedNames/>
  <calcPr fullCalcOnLoad="1"/>
</workbook>
</file>

<file path=xl/sharedStrings.xml><?xml version="1.0" encoding="utf-8"?>
<sst xmlns="http://schemas.openxmlformats.org/spreadsheetml/2006/main" count="982" uniqueCount="258">
  <si>
    <t>D2</t>
  </si>
  <si>
    <t>E2</t>
  </si>
  <si>
    <t>t</t>
  </si>
  <si>
    <t>ｔ</t>
  </si>
  <si>
    <t>LPG</t>
  </si>
  <si>
    <t>-</t>
  </si>
  <si>
    <t>/t</t>
  </si>
  <si>
    <t>/1000Nm3</t>
  </si>
  <si>
    <t>/10^6Nm3</t>
  </si>
  <si>
    <t>/kl</t>
  </si>
  <si>
    <t>1000Nm3</t>
  </si>
  <si>
    <t>/TOE</t>
  </si>
  <si>
    <t>TOE</t>
  </si>
  <si>
    <t>GJ</t>
  </si>
  <si>
    <t>Worksheet name</t>
  </si>
  <si>
    <t>Contents</t>
  </si>
  <si>
    <t>A</t>
  </si>
  <si>
    <t>Fuels and other resources consumption by sector</t>
  </si>
  <si>
    <t>C1</t>
  </si>
  <si>
    <t>Calorific values of fuels and other resources</t>
  </si>
  <si>
    <t>C2</t>
  </si>
  <si>
    <t>D1</t>
  </si>
  <si>
    <t>Sectoral energy consumptions by fuel and other resource (calculated by multiplying worksheet A, B and C1)</t>
  </si>
  <si>
    <t>E1</t>
  </si>
  <si>
    <t>Direct energy consumptions and embodied energy intensities by sector</t>
  </si>
  <si>
    <t>Fuels and other resources consumption</t>
  </si>
  <si>
    <t>Fuel &amp; other resource names</t>
  </si>
  <si>
    <t>Column code</t>
  </si>
  <si>
    <t>Sector number</t>
  </si>
  <si>
    <t>Sector name</t>
  </si>
  <si>
    <t>Agriculture for crops</t>
  </si>
  <si>
    <t>Agricultural services</t>
  </si>
  <si>
    <t>Silviculture</t>
  </si>
  <si>
    <t>Fisheries</t>
  </si>
  <si>
    <t>Metal ores</t>
  </si>
  <si>
    <t>Non-metal ores</t>
  </si>
  <si>
    <t>Coal mining</t>
  </si>
  <si>
    <t>Crude petroleum and natural gas</t>
  </si>
  <si>
    <t>Food</t>
  </si>
  <si>
    <t>Drinks</t>
  </si>
  <si>
    <t>Feeds and organic fertilizers</t>
  </si>
  <si>
    <t>Fabric</t>
  </si>
  <si>
    <t>Timber and wooden products</t>
  </si>
  <si>
    <t>Wooden furniture and accessories</t>
  </si>
  <si>
    <t>Pulp and paper</t>
  </si>
  <si>
    <t>Converted paper products</t>
  </si>
  <si>
    <t>Publishing and printing</t>
  </si>
  <si>
    <t>Chemical fertilizer</t>
  </si>
  <si>
    <t>Industrial inorganic chemicals</t>
  </si>
  <si>
    <t>Resin</t>
  </si>
  <si>
    <t>Chemical fiber</t>
  </si>
  <si>
    <t>Medicaments</t>
  </si>
  <si>
    <t>Petroleum refinery products</t>
  </si>
  <si>
    <t>Coal products</t>
  </si>
  <si>
    <t>Plastic products</t>
  </si>
  <si>
    <t>Rubber products</t>
  </si>
  <si>
    <t>Leather and fur products</t>
  </si>
  <si>
    <t>Glass and glass products</t>
  </si>
  <si>
    <t>Cement and cement products</t>
  </si>
  <si>
    <t>Pottery, china and earthenware</t>
  </si>
  <si>
    <t>Miscellaneous ceramic, stone and clay products</t>
  </si>
  <si>
    <t>Pig iron and crude steel</t>
  </si>
  <si>
    <t>Steel</t>
  </si>
  <si>
    <t>Other iron or steel products</t>
  </si>
  <si>
    <t>Non-ferrous metals</t>
  </si>
  <si>
    <t>Non-ferrous metal products</t>
  </si>
  <si>
    <t>Metal products for construction and architecture</t>
  </si>
  <si>
    <t>Other metal products</t>
  </si>
  <si>
    <t>General industrial machinery</t>
  </si>
  <si>
    <t>Special industrial machinery</t>
  </si>
  <si>
    <t>Other general machines and parts</t>
  </si>
  <si>
    <t>Office machine and machinery for service industry</t>
  </si>
  <si>
    <t>Industrial heavy electrical equipment</t>
  </si>
  <si>
    <t>Other electrical equipment</t>
  </si>
  <si>
    <t>Steel ships and repair</t>
  </si>
  <si>
    <t>Other transportation equipment and repair</t>
  </si>
  <si>
    <t>Precision instruments</t>
  </si>
  <si>
    <t>Musical instruments</t>
  </si>
  <si>
    <t>Reuse and recycling</t>
  </si>
  <si>
    <t>Construction</t>
  </si>
  <si>
    <t>Repair of construction</t>
  </si>
  <si>
    <t>Public construction</t>
  </si>
  <si>
    <t>Other civil engineering and construction</t>
  </si>
  <si>
    <t>Electric power</t>
  </si>
  <si>
    <t>Gas, steam and hot water supply</t>
  </si>
  <si>
    <t>Water supply</t>
  </si>
  <si>
    <t>Other sanitary services</t>
  </si>
  <si>
    <t>Trade</t>
  </si>
  <si>
    <t>Financial service and insurance</t>
  </si>
  <si>
    <t>Real estate agencies, managers and rent</t>
  </si>
  <si>
    <t>House rent</t>
  </si>
  <si>
    <t>House rent (imputed house rent)</t>
  </si>
  <si>
    <t>Railway transport</t>
  </si>
  <si>
    <t>Water transport</t>
  </si>
  <si>
    <t>Air transport</t>
  </si>
  <si>
    <t>Freight forwarding</t>
  </si>
  <si>
    <t>Storage facility service</t>
  </si>
  <si>
    <t>Services relating to transport</t>
  </si>
  <si>
    <t>Telecommunication</t>
  </si>
  <si>
    <t>Broadcasting</t>
  </si>
  <si>
    <t>Public administration</t>
  </si>
  <si>
    <t>Education</t>
  </si>
  <si>
    <t>Research institute</t>
  </si>
  <si>
    <t>Medical service and health</t>
  </si>
  <si>
    <t>Social security</t>
  </si>
  <si>
    <t>Private non-profit organization service</t>
  </si>
  <si>
    <t>Advertising agencies and information  service</t>
  </si>
  <si>
    <t>Goods renting leasing</t>
  </si>
  <si>
    <t>Car and machine repairing</t>
  </si>
  <si>
    <t>Other business services</t>
  </si>
  <si>
    <t>Amusement and recreation services</t>
  </si>
  <si>
    <t>Eating and drinking places</t>
  </si>
  <si>
    <t>Hotel and other lodging places</t>
  </si>
  <si>
    <t>Other personal services</t>
  </si>
  <si>
    <t>Office supplies</t>
  </si>
  <si>
    <t>Activities not elsewhere classified</t>
  </si>
  <si>
    <t>Total of intermediate sectors</t>
  </si>
  <si>
    <t>Consumption expenditure of households</t>
  </si>
  <si>
    <t>Coking coal</t>
  </si>
  <si>
    <t>Steam coal, lignite and anthracite</t>
  </si>
  <si>
    <t>Coke</t>
  </si>
  <si>
    <t>Blast furnace coke</t>
  </si>
  <si>
    <t>Coke oven gas</t>
  </si>
  <si>
    <t>BFG consumption</t>
  </si>
  <si>
    <t>BFG generation</t>
  </si>
  <si>
    <t>LDG consumption</t>
  </si>
  <si>
    <t>LDG generation</t>
  </si>
  <si>
    <t>Crude oil</t>
  </si>
  <si>
    <t>Fuel oil A</t>
  </si>
  <si>
    <t>Fuel oils B and C</t>
  </si>
  <si>
    <t>Kerosene</t>
  </si>
  <si>
    <t>Diesel oil</t>
  </si>
  <si>
    <t>Gasoline</t>
  </si>
  <si>
    <t>Jet fuel</t>
  </si>
  <si>
    <t>Naphtha</t>
  </si>
  <si>
    <t>Hydrocarbon oil</t>
  </si>
  <si>
    <t>Petroleum coke</t>
  </si>
  <si>
    <t>Natural gas, LNG</t>
  </si>
  <si>
    <t>Mains gas</t>
  </si>
  <si>
    <t>Black liquor</t>
  </si>
  <si>
    <t>Waste wood</t>
  </si>
  <si>
    <t>Waste tires</t>
  </si>
  <si>
    <t>Municipal waste</t>
  </si>
  <si>
    <t>Industrial waste</t>
  </si>
  <si>
    <t>Nuclear power generation</t>
  </si>
  <si>
    <t>Hydroelectric and other power generations</t>
  </si>
  <si>
    <t>Limestone</t>
  </si>
  <si>
    <t>Calorific values of fuels</t>
  </si>
  <si>
    <t>Fuel and resource names</t>
  </si>
  <si>
    <t>Calorific value</t>
  </si>
  <si>
    <t>Unit</t>
  </si>
  <si>
    <t>Notes</t>
  </si>
  <si>
    <t>CO2 emission factor</t>
  </si>
  <si>
    <t>Emission factor</t>
  </si>
  <si>
    <t>Same as coke</t>
  </si>
  <si>
    <t>Not count in CO2 emission</t>
  </si>
  <si>
    <t>Tire for passenger-vehicle</t>
  </si>
  <si>
    <t>Energy consumption</t>
  </si>
  <si>
    <t>Unit (TOE)</t>
  </si>
  <si>
    <t>Unit (t-C)</t>
  </si>
  <si>
    <t>Embodied energy intensity</t>
  </si>
  <si>
    <t>Item</t>
  </si>
  <si>
    <t>on producer price basis</t>
  </si>
  <si>
    <t>Domestic production (gross outputs)</t>
  </si>
  <si>
    <t>Direct energy consumption</t>
  </si>
  <si>
    <t>Unit direct energy consumption</t>
  </si>
  <si>
    <t>Embodied energy intensity (I-A)-1 type</t>
  </si>
  <si>
    <t>Embodied energy intensity (I-(I-M)A)-1 type</t>
  </si>
  <si>
    <t>Million yen</t>
  </si>
  <si>
    <t>TOE/Million yen</t>
  </si>
  <si>
    <t>J/cal</t>
  </si>
  <si>
    <t>t-C/Million yen</t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</si>
  <si>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</si>
  <si>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</si>
  <si>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</si>
  <si>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</si>
  <si>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</si>
  <si>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Producer price</t>
  </si>
  <si>
    <t>B</t>
  </si>
  <si>
    <t>The net contribution ratios of each fuel and other resource to environmental load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</si>
  <si>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factors of fuels and other resources</t>
    </r>
  </si>
  <si>
    <r>
      <t>Sectoral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emissions by fuel and other resource (calculated by multiplying worksheet D1 and C2)</t>
    </r>
  </si>
  <si>
    <r>
      <t>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emissions and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intensities by sector</t>
    </r>
  </si>
  <si>
    <t>104(Intermediate sectors) + 2 (Final demand sectors)</t>
  </si>
  <si>
    <t>Recycled plastic of packages origin</t>
  </si>
  <si>
    <t>t</t>
  </si>
  <si>
    <t>1000Nm3</t>
  </si>
  <si>
    <t>10^6Nm3</t>
  </si>
  <si>
    <t>kl</t>
  </si>
  <si>
    <t>t(dry)</t>
  </si>
  <si>
    <t>ｔ</t>
  </si>
  <si>
    <t>10^6kWh</t>
  </si>
  <si>
    <t>Consumption expenditures of outside households (column)</t>
  </si>
  <si>
    <t>TOE/t</t>
  </si>
  <si>
    <t>TOE/10^6kWh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</si>
  <si>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</si>
  <si>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t>10^6 = 1,000,000</t>
  </si>
  <si>
    <t>t-C/TOE</t>
  </si>
  <si>
    <t>-</t>
  </si>
  <si>
    <t>t-C/t</t>
  </si>
  <si>
    <r>
      <t>1 t-C = 3.67 t-CO</t>
    </r>
    <r>
      <rPr>
        <vertAlign val="subscript"/>
        <sz val="11"/>
        <rFont val="Times New Roman"/>
        <family val="1"/>
      </rPr>
      <t>2</t>
    </r>
  </si>
  <si>
    <t>Direct energy consumption</t>
  </si>
  <si>
    <r>
      <t>Embodied energy intensity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</t>
    </r>
  </si>
  <si>
    <r>
      <t>Embodied energy intensity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</t>
    </r>
  </si>
  <si>
    <t>GJ/Million yen</t>
  </si>
  <si>
    <t>livestock</t>
  </si>
  <si>
    <t>Apparel and other ready-made textile products</t>
  </si>
  <si>
    <t>Organic chemical basic products</t>
  </si>
  <si>
    <t>Organic chemical products</t>
  </si>
  <si>
    <t>Final chemical products</t>
  </si>
  <si>
    <t>Cast and forged materials</t>
  </si>
  <si>
    <t>Household electric and electronic appliances</t>
  </si>
  <si>
    <t>Electronic computing equipment and accessory equipment</t>
  </si>
  <si>
    <t>Applied electronic equipment and Electric measuring instruments</t>
  </si>
  <si>
    <t>Semiconductor devices and Integrated circuits</t>
  </si>
  <si>
    <t>Electronic components</t>
  </si>
  <si>
    <t>Motor vehicles</t>
  </si>
  <si>
    <t>Other motor vehicles</t>
  </si>
  <si>
    <t>Road transport</t>
  </si>
  <si>
    <t>Self-transport</t>
  </si>
  <si>
    <t>Nursing care</t>
  </si>
  <si>
    <t>Total</t>
  </si>
  <si>
    <t>t-C/TOE</t>
  </si>
  <si>
    <t>Excluded CO2 from biomass wastes (1.048 is the factor including CO2 from biomass wastes)</t>
  </si>
  <si>
    <t>Excluded CO2 from biomass wastes (1.220 is the factor including CO2 from biomass wastes)</t>
  </si>
  <si>
    <r>
      <t>Embodied 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Times New Roman"/>
        <family val="1"/>
      </rPr>
      <t xml:space="preserve"> emission intensity</t>
    </r>
  </si>
  <si>
    <t>Item</t>
  </si>
  <si>
    <t>Domestic production (gross outputs)</t>
  </si>
  <si>
    <r>
      <t>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</t>
    </r>
  </si>
  <si>
    <r>
      <t>Unit 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</t>
    </r>
  </si>
  <si>
    <r>
      <t>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(I-A)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</si>
  <si>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emission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</si>
  <si>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t>Column code</t>
  </si>
  <si>
    <t>Sector number</t>
  </si>
  <si>
    <t>on producer price basis</t>
  </si>
  <si>
    <t>Million yen</t>
  </si>
  <si>
    <t>t-C</t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</si>
  <si>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Times New Roman"/>
        <family val="1"/>
      </rPr>
      <t xml:space="preserve"> emission factor</t>
    </r>
  </si>
  <si>
    <t>TOE/1000Nm3</t>
  </si>
  <si>
    <t>TOE/10^6Nm3</t>
  </si>
  <si>
    <t>TOE/kl</t>
  </si>
  <si>
    <t>TOE/t (dry)</t>
  </si>
  <si>
    <t>Not counted in energy consumption</t>
  </si>
  <si>
    <t>Tobacco</t>
  </si>
  <si>
    <t>Communication equipment</t>
  </si>
  <si>
    <t>Unit conversion coefficient</t>
  </si>
  <si>
    <r>
      <t>t-CO</t>
    </r>
    <r>
      <rPr>
        <vertAlign val="subscript"/>
        <sz val="11"/>
        <rFont val="Times New Roman"/>
        <family val="1"/>
      </rPr>
      <t>2</t>
    </r>
  </si>
  <si>
    <r>
      <t>t-CO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/Million yen</t>
    </r>
  </si>
  <si>
    <r>
      <t>t-CO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/t-C</t>
    </r>
  </si>
  <si>
    <t>/t(dry)</t>
  </si>
  <si>
    <t>/10^6kWh</t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</si>
  <si>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Times New Roman"/>
        <family val="1"/>
      </rPr>
      <t xml:space="preserve"> emission</t>
    </r>
  </si>
  <si>
    <t>Petroleum-derived hydrocarbon gas</t>
  </si>
  <si>
    <t>Middle sector classification</t>
  </si>
  <si>
    <t>2000 (Version 01)</t>
  </si>
  <si>
    <t>Correction of error in calculation changed values on columns G, H, L, M of the worksheet E2</t>
  </si>
  <si>
    <t>Updating</t>
  </si>
  <si>
    <t>Version 00 to 01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</si>
</sst>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.00_ "/>
    <numFmt numFmtId="182" formatCode="0.00000_ "/>
    <numFmt numFmtId="183" formatCode="0.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  <numFmt numFmtId="191" formatCode="0.00000000"/>
    <numFmt numFmtId="192" formatCode="0.0000000"/>
    <numFmt numFmtId="193" formatCode="0.000000"/>
    <numFmt numFmtId="194" formatCode="0.0000_);[Red]\(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;[Red]\-#,##0.0"/>
    <numFmt numFmtId="199" formatCode="#,##0.000;[Red]\-#,##0.000"/>
    <numFmt numFmtId="200" formatCode="#,##0.0000;[Red]\-#,##0.0000"/>
    <numFmt numFmtId="201" formatCode="#,##0.00000;[Red]\-#,##0.00000"/>
    <numFmt numFmtId="202" formatCode="0.0%"/>
    <numFmt numFmtId="203" formatCode="#,##0.0000000000_ ;[Red]\-#,##0.0000000000\ "/>
    <numFmt numFmtId="204" formatCode="#,##0.0000000_ ;[Red]\-#,##0.0000000\ 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55"/>
      <name val="Times New Roman"/>
      <family val="1"/>
    </font>
    <font>
      <sz val="11"/>
      <name val="Century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vertAlign val="subscript"/>
      <sz val="11"/>
      <color indexed="9"/>
      <name val="Times New Roman"/>
      <family val="1"/>
    </font>
    <font>
      <vertAlign val="superscript"/>
      <sz val="11"/>
      <name val="Times New Roman"/>
      <family val="1"/>
    </font>
    <font>
      <sz val="11"/>
      <color indexed="2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4" fillId="2" borderId="0" xfId="21" applyFont="1" applyFill="1">
      <alignment/>
      <protection/>
    </xf>
    <xf numFmtId="176" fontId="5" fillId="2" borderId="0" xfId="21" applyNumberFormat="1" applyFont="1" applyFill="1">
      <alignment/>
      <protection/>
    </xf>
    <xf numFmtId="0" fontId="5" fillId="2" borderId="0" xfId="21" applyFont="1" applyFill="1">
      <alignment/>
      <protection/>
    </xf>
    <xf numFmtId="180" fontId="5" fillId="2" borderId="0" xfId="21" applyNumberFormat="1" applyFont="1" applyFill="1">
      <alignment/>
      <protection/>
    </xf>
    <xf numFmtId="0" fontId="5" fillId="2" borderId="1" xfId="21" applyFont="1" applyFill="1" applyBorder="1">
      <alignment/>
      <protection/>
    </xf>
    <xf numFmtId="176" fontId="5" fillId="2" borderId="1" xfId="21" applyNumberFormat="1" applyFont="1" applyFill="1" applyBorder="1">
      <alignment/>
      <protection/>
    </xf>
    <xf numFmtId="0" fontId="5" fillId="2" borderId="0" xfId="21" applyFont="1" applyFill="1" applyBorder="1">
      <alignment/>
      <protection/>
    </xf>
    <xf numFmtId="176" fontId="5" fillId="2" borderId="0" xfId="21" applyNumberFormat="1" applyFont="1" applyFill="1" applyBorder="1">
      <alignment/>
      <protection/>
    </xf>
    <xf numFmtId="38" fontId="5" fillId="2" borderId="0" xfId="17" applyFont="1" applyFill="1" applyAlignment="1">
      <alignment/>
    </xf>
    <xf numFmtId="38" fontId="5" fillId="2" borderId="0" xfId="17" applyFont="1" applyFill="1" applyBorder="1" applyAlignment="1">
      <alignment/>
    </xf>
    <xf numFmtId="0" fontId="5" fillId="2" borderId="2" xfId="21" applyFont="1" applyFill="1" applyBorder="1">
      <alignment/>
      <protection/>
    </xf>
    <xf numFmtId="0" fontId="9" fillId="3" borderId="0" xfId="21" applyFont="1" applyFill="1" applyAlignment="1">
      <alignment horizontal="center"/>
      <protection/>
    </xf>
    <xf numFmtId="185" fontId="5" fillId="2" borderId="0" xfId="21" applyNumberFormat="1" applyFont="1" applyFill="1">
      <alignment/>
      <protection/>
    </xf>
    <xf numFmtId="0" fontId="7" fillId="2" borderId="0" xfId="21" applyFont="1" applyFill="1">
      <alignment/>
      <protection/>
    </xf>
    <xf numFmtId="0" fontId="7" fillId="2" borderId="0" xfId="21" applyFont="1" applyFill="1" applyBorder="1">
      <alignment/>
      <protection/>
    </xf>
    <xf numFmtId="181" fontId="7" fillId="2" borderId="0" xfId="21" applyNumberFormat="1" applyFont="1" applyFill="1">
      <alignment/>
      <protection/>
    </xf>
    <xf numFmtId="183" fontId="5" fillId="2" borderId="1" xfId="21" applyNumberFormat="1" applyFont="1" applyFill="1" applyBorder="1">
      <alignment/>
      <protection/>
    </xf>
    <xf numFmtId="183" fontId="5" fillId="2" borderId="0" xfId="21" applyNumberFormat="1" applyFont="1" applyFill="1">
      <alignment/>
      <protection/>
    </xf>
    <xf numFmtId="184" fontId="7" fillId="2" borderId="0" xfId="21" applyNumberFormat="1" applyFont="1" applyFill="1">
      <alignment/>
      <protection/>
    </xf>
    <xf numFmtId="0" fontId="9" fillId="3" borderId="0" xfId="21" applyFont="1" applyFill="1" applyAlignment="1">
      <alignment horizontal="left"/>
      <protection/>
    </xf>
    <xf numFmtId="0" fontId="5" fillId="2" borderId="0" xfId="21" applyFont="1" applyFill="1" applyAlignment="1">
      <alignment horizontal="right"/>
      <protection/>
    </xf>
    <xf numFmtId="0" fontId="5" fillId="2" borderId="2" xfId="21" applyFont="1" applyFill="1" applyBorder="1" applyAlignment="1">
      <alignment/>
      <protection/>
    </xf>
    <xf numFmtId="180" fontId="5" fillId="2" borderId="0" xfId="0" applyNumberFormat="1" applyFont="1" applyFill="1" applyAlignment="1">
      <alignment/>
    </xf>
    <xf numFmtId="0" fontId="5" fillId="2" borderId="0" xfId="21" applyFont="1" applyFill="1" applyAlignment="1">
      <alignment horizontal="center"/>
      <protection/>
    </xf>
    <xf numFmtId="2" fontId="5" fillId="2" borderId="0" xfId="21" applyNumberFormat="1" applyFont="1" applyFill="1">
      <alignment/>
      <protection/>
    </xf>
    <xf numFmtId="0" fontId="10" fillId="2" borderId="0" xfId="0" applyFont="1" applyFill="1" applyAlignment="1">
      <alignment/>
    </xf>
    <xf numFmtId="181" fontId="5" fillId="2" borderId="0" xfId="21" applyNumberFormat="1" applyFont="1" applyFill="1">
      <alignment/>
      <protection/>
    </xf>
    <xf numFmtId="184" fontId="5" fillId="2" borderId="0" xfId="21" applyNumberFormat="1" applyFont="1" applyFill="1">
      <alignment/>
      <protection/>
    </xf>
    <xf numFmtId="188" fontId="5" fillId="2" borderId="0" xfId="21" applyNumberFormat="1" applyFont="1" applyFill="1">
      <alignment/>
      <protection/>
    </xf>
    <xf numFmtId="1" fontId="5" fillId="2" borderId="0" xfId="21" applyNumberFormat="1" applyFont="1" applyFill="1">
      <alignment/>
      <protection/>
    </xf>
    <xf numFmtId="199" fontId="5" fillId="2" borderId="0" xfId="17" applyNumberFormat="1" applyFont="1" applyFill="1" applyAlignment="1">
      <alignment/>
    </xf>
    <xf numFmtId="38" fontId="5" fillId="2" borderId="0" xfId="17" applyNumberFormat="1" applyFont="1" applyFill="1" applyAlignment="1">
      <alignment/>
    </xf>
    <xf numFmtId="40" fontId="5" fillId="2" borderId="0" xfId="17" applyNumberFormat="1" applyFont="1" applyFill="1" applyAlignment="1">
      <alignment/>
    </xf>
    <xf numFmtId="0" fontId="9" fillId="3" borderId="0" xfId="21" applyFont="1" applyFill="1" applyAlignment="1">
      <alignment/>
      <protection/>
    </xf>
    <xf numFmtId="183" fontId="5" fillId="2" borderId="0" xfId="0" applyNumberFormat="1" applyFont="1" applyFill="1" applyAlignment="1">
      <alignment/>
    </xf>
    <xf numFmtId="184" fontId="5" fillId="2" borderId="2" xfId="0" applyNumberFormat="1" applyFont="1" applyFill="1" applyBorder="1" applyAlignment="1">
      <alignment/>
    </xf>
    <xf numFmtId="180" fontId="5" fillId="2" borderId="0" xfId="21" applyNumberFormat="1" applyFont="1" applyFill="1" applyBorder="1">
      <alignment/>
      <protection/>
    </xf>
    <xf numFmtId="181" fontId="7" fillId="2" borderId="0" xfId="0" applyNumberFormat="1" applyFont="1" applyFill="1" applyAlignment="1">
      <alignment/>
    </xf>
    <xf numFmtId="181" fontId="5" fillId="2" borderId="1" xfId="21" applyNumberFormat="1" applyFont="1" applyFill="1" applyBorder="1">
      <alignment/>
      <protection/>
    </xf>
    <xf numFmtId="0" fontId="9" fillId="3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/>
    </xf>
    <xf numFmtId="183" fontId="5" fillId="2" borderId="2" xfId="0" applyNumberFormat="1" applyFont="1" applyFill="1" applyBorder="1" applyAlignment="1">
      <alignment/>
    </xf>
    <xf numFmtId="176" fontId="5" fillId="2" borderId="2" xfId="0" applyNumberFormat="1" applyFont="1" applyFill="1" applyBorder="1" applyAlignment="1">
      <alignment/>
    </xf>
    <xf numFmtId="184" fontId="5" fillId="2" borderId="0" xfId="0" applyNumberFormat="1" applyFont="1" applyFill="1" applyBorder="1" applyAlignment="1">
      <alignment/>
    </xf>
    <xf numFmtId="184" fontId="5" fillId="2" borderId="1" xfId="21" applyNumberFormat="1" applyFont="1" applyFill="1" applyBorder="1">
      <alignment/>
      <protection/>
    </xf>
    <xf numFmtId="0" fontId="13" fillId="2" borderId="0" xfId="0" applyFont="1" applyFill="1" applyAlignment="1">
      <alignment/>
    </xf>
    <xf numFmtId="14" fontId="13" fillId="2" borderId="0" xfId="0" applyNumberFormat="1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99部門原単位データ（1995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C19"/>
  <sheetViews>
    <sheetView tabSelected="1" workbookViewId="0" topLeftCell="A4">
      <selection activeCell="A1" sqref="A1"/>
    </sheetView>
  </sheetViews>
  <sheetFormatPr defaultColWidth="9.00390625" defaultRowHeight="13.5"/>
  <cols>
    <col min="1" max="1" width="16.75390625" style="1" customWidth="1"/>
    <col min="2" max="16384" width="9.00390625" style="1" customWidth="1"/>
  </cols>
  <sheetData>
    <row r="1" ht="15">
      <c r="A1" s="27" t="s">
        <v>172</v>
      </c>
    </row>
    <row r="3" ht="15">
      <c r="A3" s="1" t="s">
        <v>173</v>
      </c>
    </row>
    <row r="4" spans="1:2" ht="15">
      <c r="A4" s="1" t="s">
        <v>174</v>
      </c>
      <c r="B4" s="1" t="s">
        <v>254</v>
      </c>
    </row>
    <row r="5" spans="1:2" ht="15">
      <c r="A5" s="1" t="s">
        <v>175</v>
      </c>
      <c r="B5" s="1" t="s">
        <v>183</v>
      </c>
    </row>
    <row r="6" spans="1:2" ht="15">
      <c r="A6" s="1" t="s">
        <v>176</v>
      </c>
      <c r="B6" s="1" t="s">
        <v>177</v>
      </c>
    </row>
    <row r="8" spans="1:2" ht="15">
      <c r="A8" s="1" t="s">
        <v>14</v>
      </c>
      <c r="B8" s="1" t="s">
        <v>15</v>
      </c>
    </row>
    <row r="9" spans="1:2" ht="15">
      <c r="A9" s="1" t="s">
        <v>16</v>
      </c>
      <c r="B9" s="1" t="s">
        <v>17</v>
      </c>
    </row>
    <row r="10" spans="1:2" ht="15">
      <c r="A10" s="1" t="s">
        <v>178</v>
      </c>
      <c r="B10" s="1" t="s">
        <v>179</v>
      </c>
    </row>
    <row r="11" spans="1:2" ht="15">
      <c r="A11" s="1" t="s">
        <v>18</v>
      </c>
      <c r="B11" s="1" t="s">
        <v>19</v>
      </c>
    </row>
    <row r="12" spans="1:2" ht="16.5">
      <c r="A12" s="1" t="s">
        <v>20</v>
      </c>
      <c r="B12" s="1" t="s">
        <v>180</v>
      </c>
    </row>
    <row r="13" spans="1:2" ht="15">
      <c r="A13" s="1" t="s">
        <v>21</v>
      </c>
      <c r="B13" s="1" t="s">
        <v>22</v>
      </c>
    </row>
    <row r="14" spans="1:2" ht="16.5">
      <c r="A14" s="1" t="s">
        <v>0</v>
      </c>
      <c r="B14" s="1" t="s">
        <v>181</v>
      </c>
    </row>
    <row r="15" spans="1:2" ht="15">
      <c r="A15" s="1" t="s">
        <v>23</v>
      </c>
      <c r="B15" s="1" t="s">
        <v>24</v>
      </c>
    </row>
    <row r="16" spans="1:2" ht="16.5">
      <c r="A16" s="1" t="s">
        <v>1</v>
      </c>
      <c r="B16" s="1" t="s">
        <v>182</v>
      </c>
    </row>
    <row r="18" spans="1:2" s="49" customFormat="1" ht="15">
      <c r="A18" s="49" t="s">
        <v>256</v>
      </c>
      <c r="B18" s="50"/>
    </row>
    <row r="19" spans="1:3" s="49" customFormat="1" ht="15">
      <c r="A19" s="49" t="s">
        <v>257</v>
      </c>
      <c r="B19" s="50">
        <v>38995</v>
      </c>
      <c r="C19" s="49" t="s">
        <v>255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IV114"/>
  <sheetViews>
    <sheetView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00390625" style="4" customWidth="1"/>
    <col min="3" max="3" width="25.50390625" style="4" customWidth="1"/>
    <col min="4" max="4" width="9.875" style="4" customWidth="1"/>
    <col min="5" max="5" width="10.00390625" style="4" customWidth="1"/>
    <col min="6" max="6" width="10.125" style="4" customWidth="1"/>
    <col min="7" max="8" width="10.50390625" style="4" customWidth="1"/>
    <col min="9" max="9" width="9.50390625" style="4" customWidth="1"/>
    <col min="10" max="11" width="9.25390625" style="4" bestFit="1" customWidth="1"/>
    <col min="12" max="13" width="9.00390625" style="4" customWidth="1"/>
    <col min="14" max="14" width="11.00390625" style="4" customWidth="1"/>
    <col min="15" max="15" width="10.00390625" style="4" customWidth="1"/>
    <col min="16" max="16" width="10.50390625" style="4" customWidth="1"/>
    <col min="17" max="17" width="9.625" style="4" customWidth="1"/>
    <col min="18" max="18" width="10.50390625" style="4" customWidth="1"/>
    <col min="19" max="19" width="9.75390625" style="4" customWidth="1"/>
    <col min="20" max="20" width="9.625" style="4" customWidth="1"/>
    <col min="21" max="22" width="9.75390625" style="4" customWidth="1"/>
    <col min="23" max="23" width="10.125" style="4" customWidth="1"/>
    <col min="24" max="24" width="9.125" style="3" bestFit="1" customWidth="1"/>
    <col min="25" max="25" width="9.125" style="3" customWidth="1"/>
    <col min="26" max="26" width="10.125" style="3" bestFit="1" customWidth="1"/>
    <col min="27" max="29" width="9.75390625" style="4" customWidth="1"/>
    <col min="30" max="30" width="9.125" style="4" bestFit="1" customWidth="1"/>
    <col min="31" max="31" width="9.00390625" style="4" customWidth="1"/>
    <col min="32" max="32" width="9.375" style="4" customWidth="1"/>
    <col min="33" max="36" width="9.00390625" style="4" customWidth="1"/>
    <col min="37" max="37" width="11.375" style="3" bestFit="1" customWidth="1"/>
    <col min="38" max="38" width="9.00390625" style="5" customWidth="1"/>
    <col min="39" max="16384" width="9.00390625" style="4" customWidth="1"/>
  </cols>
  <sheetData>
    <row r="1" spans="1:40" ht="15">
      <c r="A1" s="21" t="s">
        <v>25</v>
      </c>
      <c r="B1" s="42" t="s">
        <v>253</v>
      </c>
      <c r="C1" s="22" t="s">
        <v>26</v>
      </c>
      <c r="D1" s="4" t="s">
        <v>118</v>
      </c>
      <c r="E1" s="4" t="s">
        <v>119</v>
      </c>
      <c r="F1" s="4" t="s">
        <v>120</v>
      </c>
      <c r="G1" s="4" t="s">
        <v>121</v>
      </c>
      <c r="H1" s="4" t="s">
        <v>122</v>
      </c>
      <c r="I1" s="4" t="s">
        <v>123</v>
      </c>
      <c r="J1" s="4" t="s">
        <v>124</v>
      </c>
      <c r="K1" s="4" t="s">
        <v>125</v>
      </c>
      <c r="L1" s="4" t="s">
        <v>126</v>
      </c>
      <c r="M1" s="4" t="s">
        <v>127</v>
      </c>
      <c r="N1" s="4" t="s">
        <v>128</v>
      </c>
      <c r="O1" s="4" t="s">
        <v>129</v>
      </c>
      <c r="P1" s="4" t="s">
        <v>130</v>
      </c>
      <c r="Q1" s="4" t="s">
        <v>131</v>
      </c>
      <c r="R1" s="4" t="s">
        <v>132</v>
      </c>
      <c r="S1" s="4" t="s">
        <v>133</v>
      </c>
      <c r="T1" s="4" t="s">
        <v>134</v>
      </c>
      <c r="U1" s="4" t="s">
        <v>252</v>
      </c>
      <c r="V1" s="3" t="s">
        <v>135</v>
      </c>
      <c r="W1" s="3" t="s">
        <v>136</v>
      </c>
      <c r="X1" s="3" t="s">
        <v>4</v>
      </c>
      <c r="Y1" s="4" t="s">
        <v>137</v>
      </c>
      <c r="Z1" s="4" t="s">
        <v>138</v>
      </c>
      <c r="AA1" s="4" t="s">
        <v>139</v>
      </c>
      <c r="AB1" s="4" t="s">
        <v>140</v>
      </c>
      <c r="AC1" s="4" t="s">
        <v>141</v>
      </c>
      <c r="AD1" s="4" t="s">
        <v>142</v>
      </c>
      <c r="AE1" s="4" t="s">
        <v>143</v>
      </c>
      <c r="AF1" s="4" t="s">
        <v>184</v>
      </c>
      <c r="AG1" s="4" t="s">
        <v>144</v>
      </c>
      <c r="AH1" s="4" t="s">
        <v>145</v>
      </c>
      <c r="AI1" s="3" t="s">
        <v>146</v>
      </c>
      <c r="AJ1" s="9"/>
      <c r="AK1" s="9"/>
      <c r="AL1" s="9"/>
      <c r="AM1" s="9"/>
      <c r="AN1" s="9"/>
    </row>
    <row r="2" spans="1:40" ht="15">
      <c r="A2" s="4" t="s">
        <v>27</v>
      </c>
      <c r="B2" s="12" t="s">
        <v>28</v>
      </c>
      <c r="C2" s="22" t="s">
        <v>29</v>
      </c>
      <c r="D2" s="4" t="s">
        <v>185</v>
      </c>
      <c r="E2" s="4" t="s">
        <v>185</v>
      </c>
      <c r="F2" s="4" t="s">
        <v>2</v>
      </c>
      <c r="G2" s="2" t="s">
        <v>3</v>
      </c>
      <c r="H2" s="4" t="s">
        <v>186</v>
      </c>
      <c r="I2" s="4" t="s">
        <v>187</v>
      </c>
      <c r="J2" s="4" t="s">
        <v>187</v>
      </c>
      <c r="K2" s="4" t="s">
        <v>187</v>
      </c>
      <c r="L2" s="4" t="s">
        <v>187</v>
      </c>
      <c r="M2" s="4" t="s">
        <v>188</v>
      </c>
      <c r="N2" s="4" t="s">
        <v>188</v>
      </c>
      <c r="O2" s="4" t="s">
        <v>188</v>
      </c>
      <c r="P2" s="4" t="s">
        <v>188</v>
      </c>
      <c r="Q2" s="4" t="s">
        <v>188</v>
      </c>
      <c r="R2" s="4" t="s">
        <v>188</v>
      </c>
      <c r="S2" s="4" t="s">
        <v>188</v>
      </c>
      <c r="T2" s="4" t="s">
        <v>188</v>
      </c>
      <c r="U2" s="4" t="s">
        <v>186</v>
      </c>
      <c r="V2" s="3" t="s">
        <v>188</v>
      </c>
      <c r="W2" s="3" t="s">
        <v>185</v>
      </c>
      <c r="X2" s="3" t="s">
        <v>185</v>
      </c>
      <c r="Y2" s="4" t="s">
        <v>185</v>
      </c>
      <c r="Z2" s="4" t="s">
        <v>186</v>
      </c>
      <c r="AA2" s="4" t="s">
        <v>189</v>
      </c>
      <c r="AB2" s="4" t="s">
        <v>189</v>
      </c>
      <c r="AC2" s="2" t="s">
        <v>190</v>
      </c>
      <c r="AD2" s="4" t="s">
        <v>185</v>
      </c>
      <c r="AE2" s="4" t="s">
        <v>185</v>
      </c>
      <c r="AF2" s="2" t="s">
        <v>190</v>
      </c>
      <c r="AG2" s="5" t="s">
        <v>191</v>
      </c>
      <c r="AH2" s="5" t="s">
        <v>191</v>
      </c>
      <c r="AI2" s="3" t="s">
        <v>2</v>
      </c>
      <c r="AJ2" s="9"/>
      <c r="AK2" s="9"/>
      <c r="AL2" s="9"/>
      <c r="AM2" s="9"/>
      <c r="AN2" s="9"/>
    </row>
    <row r="3" spans="1:42" ht="15">
      <c r="A3" s="6">
        <v>1</v>
      </c>
      <c r="B3" s="8">
        <v>1</v>
      </c>
      <c r="C3" s="6" t="s">
        <v>30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1997785</v>
      </c>
      <c r="O3" s="7">
        <v>0</v>
      </c>
      <c r="P3" s="7">
        <v>279169.9792143692</v>
      </c>
      <c r="Q3" s="7">
        <v>127516.4395078606</v>
      </c>
      <c r="R3" s="7">
        <v>42473.51265942596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9"/>
      <c r="AK3" s="9"/>
      <c r="AL3" s="9"/>
      <c r="AM3" s="9"/>
      <c r="AN3" s="9"/>
      <c r="AP3" s="15"/>
    </row>
    <row r="4" spans="1:42" ht="15">
      <c r="A4" s="4">
        <v>2</v>
      </c>
      <c r="B4" s="8">
        <v>2</v>
      </c>
      <c r="C4" s="4" t="s">
        <v>205</v>
      </c>
      <c r="D4" s="9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5658</v>
      </c>
      <c r="O4" s="3">
        <v>0</v>
      </c>
      <c r="P4" s="3">
        <v>17156.27225261391</v>
      </c>
      <c r="Q4" s="3">
        <v>11721.540018698055</v>
      </c>
      <c r="R4" s="3">
        <v>5312.2090989711505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4735.744323249827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/>
      <c r="AL4" s="10"/>
      <c r="AM4" s="10"/>
      <c r="AN4" s="10"/>
      <c r="AP4" s="15"/>
    </row>
    <row r="5" spans="1:42" ht="15">
      <c r="A5" s="4">
        <v>3</v>
      </c>
      <c r="B5" s="8">
        <v>3</v>
      </c>
      <c r="C5" s="4" t="s">
        <v>31</v>
      </c>
      <c r="D5" s="9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5211</v>
      </c>
      <c r="O5" s="3">
        <v>0</v>
      </c>
      <c r="P5" s="3">
        <v>169557.99454933958</v>
      </c>
      <c r="Q5" s="3">
        <v>345.9699799977534</v>
      </c>
      <c r="R5" s="3">
        <v>839.5645989277909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1271.3407579194172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/>
      <c r="AL5" s="10"/>
      <c r="AM5" s="10"/>
      <c r="AN5" s="10"/>
      <c r="AP5" s="15"/>
    </row>
    <row r="6" spans="1:42" ht="15">
      <c r="A6" s="4">
        <v>4</v>
      </c>
      <c r="B6" s="8">
        <v>4</v>
      </c>
      <c r="C6" s="4" t="s">
        <v>32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104577</v>
      </c>
      <c r="O6" s="3">
        <v>0</v>
      </c>
      <c r="P6" s="3">
        <v>154325.6958736545</v>
      </c>
      <c r="Q6" s="3">
        <v>58538.313356554805</v>
      </c>
      <c r="R6" s="3">
        <v>19637.154234153924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2638.0320726827895</v>
      </c>
      <c r="Y6" s="3">
        <v>0</v>
      </c>
      <c r="Z6" s="3">
        <v>7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/>
      <c r="AL6" s="10"/>
      <c r="AM6" s="10"/>
      <c r="AN6" s="10"/>
      <c r="AP6" s="15"/>
    </row>
    <row r="7" spans="1:42" ht="15">
      <c r="A7" s="4">
        <v>5</v>
      </c>
      <c r="B7" s="8">
        <v>5</v>
      </c>
      <c r="C7" s="4" t="s">
        <v>33</v>
      </c>
      <c r="D7" s="3">
        <v>0</v>
      </c>
      <c r="E7" s="3">
        <v>0</v>
      </c>
      <c r="F7" s="3">
        <v>288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2070851</v>
      </c>
      <c r="O7" s="3">
        <v>731036.0493886193</v>
      </c>
      <c r="P7" s="3">
        <v>19001.51028966834</v>
      </c>
      <c r="Q7" s="3">
        <v>29180.97770008855</v>
      </c>
      <c r="R7" s="3">
        <v>306140.08362653316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9058.302900175846</v>
      </c>
      <c r="Y7" s="3">
        <v>0</v>
      </c>
      <c r="Z7" s="3">
        <v>96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/>
      <c r="AL7" s="10"/>
      <c r="AM7" s="10"/>
      <c r="AN7" s="10"/>
      <c r="AP7" s="15"/>
    </row>
    <row r="8" spans="1:42" ht="15">
      <c r="A8" s="4">
        <v>6</v>
      </c>
      <c r="B8" s="8">
        <v>6</v>
      </c>
      <c r="C8" s="4" t="s">
        <v>34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1751</v>
      </c>
      <c r="O8" s="3">
        <v>1074.4881108222762</v>
      </c>
      <c r="P8" s="3">
        <v>152.4239297567401</v>
      </c>
      <c r="Q8" s="3">
        <v>637.9724979345629</v>
      </c>
      <c r="R8" s="3">
        <v>79.52710229653167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63.567037895969406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/>
      <c r="AL8" s="10"/>
      <c r="AM8" s="10"/>
      <c r="AN8" s="10"/>
      <c r="AP8" s="15"/>
    </row>
    <row r="9" spans="1:42" ht="15">
      <c r="A9" s="4">
        <v>7</v>
      </c>
      <c r="B9" s="8">
        <v>7</v>
      </c>
      <c r="C9" s="4" t="s">
        <v>35</v>
      </c>
      <c r="D9" s="3">
        <v>0</v>
      </c>
      <c r="E9" s="3">
        <v>0</v>
      </c>
      <c r="F9" s="3">
        <v>14766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56443</v>
      </c>
      <c r="O9" s="3">
        <v>37022.72904616408</v>
      </c>
      <c r="P9" s="3">
        <v>15946.975114544388</v>
      </c>
      <c r="Q9" s="3">
        <v>111981.52007174998</v>
      </c>
      <c r="R9" s="3">
        <v>7549.034685083316</v>
      </c>
      <c r="S9" s="3">
        <v>0</v>
      </c>
      <c r="T9" s="3">
        <v>0</v>
      </c>
      <c r="U9" s="3">
        <v>0</v>
      </c>
      <c r="V9" s="3">
        <v>0</v>
      </c>
      <c r="W9" s="3">
        <v>2406.12</v>
      </c>
      <c r="X9" s="3">
        <v>7596.261028568519</v>
      </c>
      <c r="Y9" s="3">
        <v>0</v>
      </c>
      <c r="Z9" s="3">
        <v>199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18734.26640926641</v>
      </c>
      <c r="AJ9" s="3"/>
      <c r="AL9" s="10"/>
      <c r="AM9" s="10"/>
      <c r="AN9" s="10"/>
      <c r="AP9" s="15"/>
    </row>
    <row r="10" spans="1:42" ht="15">
      <c r="A10" s="4">
        <v>8</v>
      </c>
      <c r="B10" s="8">
        <v>8</v>
      </c>
      <c r="C10" s="4" t="s">
        <v>36</v>
      </c>
      <c r="D10" s="9">
        <v>0</v>
      </c>
      <c r="E10" s="3">
        <v>3324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2851</v>
      </c>
      <c r="O10" s="3">
        <v>42.58089477964677</v>
      </c>
      <c r="P10" s="3">
        <v>38.35833993880078</v>
      </c>
      <c r="Q10" s="3">
        <v>332.47811448253924</v>
      </c>
      <c r="R10" s="3">
        <v>34.22685415291926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7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/>
      <c r="AL10" s="10"/>
      <c r="AM10" s="10"/>
      <c r="AN10" s="10"/>
      <c r="AP10" s="15"/>
    </row>
    <row r="11" spans="1:42" ht="15">
      <c r="A11" s="4">
        <v>9</v>
      </c>
      <c r="B11" s="8">
        <v>9</v>
      </c>
      <c r="C11" s="4" t="s">
        <v>37</v>
      </c>
      <c r="D11" s="9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1181</v>
      </c>
      <c r="O11" s="3">
        <v>42.58089477964677</v>
      </c>
      <c r="P11" s="3">
        <v>75.70724987913854</v>
      </c>
      <c r="Q11" s="3">
        <v>292.00251793680945</v>
      </c>
      <c r="R11" s="3">
        <v>227.50791289890185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63.567037895969406</v>
      </c>
      <c r="Y11" s="3">
        <v>59.50424292507574</v>
      </c>
      <c r="Z11" s="3">
        <v>47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/>
      <c r="AL11" s="10"/>
      <c r="AM11" s="10"/>
      <c r="AN11" s="10"/>
      <c r="AP11" s="15"/>
    </row>
    <row r="12" spans="1:42" ht="15">
      <c r="A12" s="4">
        <v>10</v>
      </c>
      <c r="B12" s="8">
        <v>10</v>
      </c>
      <c r="C12" s="4" t="s">
        <v>38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1985900</v>
      </c>
      <c r="O12" s="3">
        <v>847779.2732271028</v>
      </c>
      <c r="P12" s="3">
        <v>137285.50807085517</v>
      </c>
      <c r="Q12" s="3">
        <v>39122.55517545558</v>
      </c>
      <c r="R12" s="3">
        <v>0</v>
      </c>
      <c r="S12" s="3">
        <v>0</v>
      </c>
      <c r="T12" s="3">
        <v>0</v>
      </c>
      <c r="U12" s="3">
        <v>369.52878787878785</v>
      </c>
      <c r="V12" s="3">
        <v>338.7857864357865</v>
      </c>
      <c r="W12" s="3">
        <v>0</v>
      </c>
      <c r="X12" s="3">
        <v>340433.2714518719</v>
      </c>
      <c r="Y12" s="3">
        <v>0</v>
      </c>
      <c r="Z12" s="3">
        <v>920606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/>
      <c r="AL12" s="10"/>
      <c r="AM12" s="10"/>
      <c r="AN12" s="10"/>
      <c r="AP12" s="15"/>
    </row>
    <row r="13" spans="1:42" s="8" customFormat="1" ht="15">
      <c r="A13" s="8">
        <v>11</v>
      </c>
      <c r="B13" s="8">
        <v>11</v>
      </c>
      <c r="C13" s="8" t="s">
        <v>39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373169</v>
      </c>
      <c r="O13" s="9">
        <v>189494.94751069904</v>
      </c>
      <c r="P13" s="9">
        <v>49314.69314128056</v>
      </c>
      <c r="Q13" s="9">
        <v>6515.60733917763</v>
      </c>
      <c r="R13" s="9">
        <v>442.9357596261543</v>
      </c>
      <c r="S13" s="9">
        <v>0</v>
      </c>
      <c r="T13" s="9">
        <v>0</v>
      </c>
      <c r="U13" s="9">
        <v>4375.082474226804</v>
      </c>
      <c r="V13" s="9">
        <v>4805.922253313696</v>
      </c>
      <c r="W13" s="9">
        <v>4307.8476288659795</v>
      </c>
      <c r="X13" s="9">
        <v>38585.19200285437</v>
      </c>
      <c r="Y13" s="9">
        <v>0</v>
      </c>
      <c r="Z13" s="9">
        <v>357351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/>
      <c r="AK13" s="9"/>
      <c r="AL13" s="11"/>
      <c r="AM13" s="11"/>
      <c r="AN13" s="11"/>
      <c r="AP13" s="16"/>
    </row>
    <row r="14" spans="1:42" s="8" customFormat="1" ht="15">
      <c r="A14" s="8">
        <v>12</v>
      </c>
      <c r="B14" s="8">
        <v>12</v>
      </c>
      <c r="C14" s="8" t="s">
        <v>40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149247</v>
      </c>
      <c r="O14" s="9">
        <v>28508.36204320658</v>
      </c>
      <c r="P14" s="9">
        <v>3731.8627040429274</v>
      </c>
      <c r="Q14" s="9">
        <v>12526.233426213672</v>
      </c>
      <c r="R14" s="9">
        <v>11.07339399063494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13794.047223425703</v>
      </c>
      <c r="Y14" s="9">
        <v>0</v>
      </c>
      <c r="Z14" s="9">
        <v>13005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/>
      <c r="AK14" s="9"/>
      <c r="AL14" s="11"/>
      <c r="AM14" s="11"/>
      <c r="AN14" s="11"/>
      <c r="AP14" s="16"/>
    </row>
    <row r="15" spans="1:42" s="8" customFormat="1" ht="15">
      <c r="A15" s="8">
        <v>13</v>
      </c>
      <c r="B15" s="8">
        <v>13</v>
      </c>
      <c r="C15" s="8" t="s">
        <v>243</v>
      </c>
      <c r="D15" s="9">
        <v>0</v>
      </c>
      <c r="E15" s="9">
        <v>4766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14497</v>
      </c>
      <c r="O15" s="9">
        <v>9843.434505972546</v>
      </c>
      <c r="P15" s="9">
        <v>4071.031183501589</v>
      </c>
      <c r="Q15" s="9">
        <v>4173.80496760516</v>
      </c>
      <c r="R15" s="9">
        <v>352.3352633389877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568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/>
      <c r="AK15" s="9"/>
      <c r="AL15" s="11"/>
      <c r="AM15" s="11"/>
      <c r="AN15" s="11"/>
      <c r="AP15" s="16"/>
    </row>
    <row r="16" spans="1:42" s="8" customFormat="1" ht="15">
      <c r="A16" s="8">
        <v>14</v>
      </c>
      <c r="B16" s="8">
        <v>14</v>
      </c>
      <c r="C16" s="8" t="s">
        <v>41</v>
      </c>
      <c r="D16" s="9">
        <v>0</v>
      </c>
      <c r="E16" s="9">
        <v>2448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370765</v>
      </c>
      <c r="O16" s="9">
        <v>477758.5454039688</v>
      </c>
      <c r="P16" s="9">
        <v>25451.767979372176</v>
      </c>
      <c r="Q16" s="9">
        <v>3067.4719953560852</v>
      </c>
      <c r="R16" s="9">
        <v>499.30940176034346</v>
      </c>
      <c r="S16" s="9">
        <v>0</v>
      </c>
      <c r="T16" s="9">
        <v>0</v>
      </c>
      <c r="U16" s="9">
        <v>644.7999999999993</v>
      </c>
      <c r="V16" s="9">
        <v>4379.4</v>
      </c>
      <c r="W16" s="9">
        <v>34478.1508910891</v>
      </c>
      <c r="X16" s="9">
        <v>39538.69757129386</v>
      </c>
      <c r="Y16" s="9">
        <v>0</v>
      </c>
      <c r="Z16" s="9">
        <v>168999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/>
      <c r="AK16" s="9"/>
      <c r="AL16" s="11"/>
      <c r="AM16" s="11"/>
      <c r="AN16" s="11"/>
      <c r="AP16" s="16"/>
    </row>
    <row r="17" spans="1:42" s="8" customFormat="1" ht="15">
      <c r="A17" s="8">
        <v>15</v>
      </c>
      <c r="B17" s="8">
        <v>15</v>
      </c>
      <c r="C17" s="8" t="s">
        <v>206</v>
      </c>
      <c r="D17" s="9">
        <v>0</v>
      </c>
      <c r="E17" s="9">
        <v>172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76191</v>
      </c>
      <c r="O17" s="9">
        <v>8564.195709614083</v>
      </c>
      <c r="P17" s="9">
        <v>29222.998453352135</v>
      </c>
      <c r="Q17" s="9">
        <v>1778.9988386513432</v>
      </c>
      <c r="R17" s="9">
        <v>1316.7272127068718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9280.787532811693</v>
      </c>
      <c r="Y17" s="9">
        <v>0</v>
      </c>
      <c r="Z17" s="9">
        <v>32406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/>
      <c r="AK17" s="9"/>
      <c r="AL17" s="11"/>
      <c r="AM17" s="11"/>
      <c r="AN17" s="11"/>
      <c r="AP17" s="16"/>
    </row>
    <row r="18" spans="1:42" s="8" customFormat="1" ht="15">
      <c r="A18" s="8">
        <v>16</v>
      </c>
      <c r="B18" s="8">
        <v>16</v>
      </c>
      <c r="C18" s="8" t="s">
        <v>42</v>
      </c>
      <c r="D18" s="9">
        <v>0</v>
      </c>
      <c r="E18" s="9">
        <v>0</v>
      </c>
      <c r="F18" s="9">
        <v>72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81120</v>
      </c>
      <c r="O18" s="9">
        <v>31977.346003019717</v>
      </c>
      <c r="P18" s="9">
        <v>24996.515050098882</v>
      </c>
      <c r="Q18" s="9">
        <v>36949.401122823474</v>
      </c>
      <c r="R18" s="9">
        <v>1521.0816654434893</v>
      </c>
      <c r="S18" s="9">
        <v>0</v>
      </c>
      <c r="T18" s="9">
        <v>0</v>
      </c>
      <c r="U18" s="9">
        <v>0</v>
      </c>
      <c r="V18" s="9">
        <v>0</v>
      </c>
      <c r="W18" s="9">
        <v>0.24242424242402194</v>
      </c>
      <c r="X18" s="9">
        <v>3686.8881979663274</v>
      </c>
      <c r="Y18" s="9">
        <v>0</v>
      </c>
      <c r="Z18" s="9">
        <v>50498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/>
      <c r="AK18" s="9"/>
      <c r="AL18" s="11"/>
      <c r="AM18" s="11"/>
      <c r="AN18" s="11"/>
      <c r="AP18" s="16"/>
    </row>
    <row r="19" spans="1:42" s="8" customFormat="1" ht="15">
      <c r="A19" s="8">
        <v>17</v>
      </c>
      <c r="B19" s="8">
        <v>17</v>
      </c>
      <c r="C19" s="8" t="s">
        <v>43</v>
      </c>
      <c r="D19" s="9">
        <v>0</v>
      </c>
      <c r="E19" s="9">
        <v>0</v>
      </c>
      <c r="F19" s="9">
        <v>72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81158</v>
      </c>
      <c r="O19" s="9">
        <v>3112.0292248516344</v>
      </c>
      <c r="P19" s="9">
        <v>28352.869794741157</v>
      </c>
      <c r="Q19" s="9">
        <v>4575.669819023111</v>
      </c>
      <c r="R19" s="9">
        <v>1305.6538187162369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14175.449450801534</v>
      </c>
      <c r="Y19" s="9">
        <v>0</v>
      </c>
      <c r="Z19" s="9">
        <v>40486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/>
      <c r="AK19" s="9"/>
      <c r="AL19" s="11"/>
      <c r="AM19" s="11"/>
      <c r="AN19" s="11"/>
      <c r="AP19" s="16"/>
    </row>
    <row r="20" spans="1:42" s="8" customFormat="1" ht="15">
      <c r="A20" s="8">
        <v>18</v>
      </c>
      <c r="B20" s="8">
        <v>18</v>
      </c>
      <c r="C20" s="8" t="s">
        <v>44</v>
      </c>
      <c r="D20" s="9">
        <v>0</v>
      </c>
      <c r="E20" s="9">
        <v>1262248</v>
      </c>
      <c r="F20" s="9">
        <v>18151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233173</v>
      </c>
      <c r="O20" s="9">
        <v>3500512.847456198</v>
      </c>
      <c r="P20" s="9">
        <v>141505.93489411834</v>
      </c>
      <c r="Q20" s="9">
        <v>4479.299351057154</v>
      </c>
      <c r="R20" s="9">
        <v>1871.4035844205646</v>
      </c>
      <c r="S20" s="9">
        <v>0</v>
      </c>
      <c r="T20" s="9">
        <v>0</v>
      </c>
      <c r="U20" s="9">
        <v>54.272727272727025</v>
      </c>
      <c r="V20" s="9">
        <v>56815.07070707071</v>
      </c>
      <c r="W20" s="9">
        <v>210305.68686868684</v>
      </c>
      <c r="X20" s="9">
        <v>207164.97650296905</v>
      </c>
      <c r="Y20" s="9">
        <v>1.665910563081738</v>
      </c>
      <c r="Z20" s="9">
        <v>281701</v>
      </c>
      <c r="AA20" s="9">
        <v>14594566</v>
      </c>
      <c r="AB20" s="9">
        <v>348664</v>
      </c>
      <c r="AC20" s="9">
        <v>42000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544953.7644787645</v>
      </c>
      <c r="AJ20" s="9"/>
      <c r="AK20" s="9"/>
      <c r="AL20" s="11"/>
      <c r="AM20" s="11"/>
      <c r="AN20" s="11"/>
      <c r="AP20" s="16"/>
    </row>
    <row r="21" spans="1:42" s="8" customFormat="1" ht="15">
      <c r="A21" s="8">
        <v>19</v>
      </c>
      <c r="B21" s="8">
        <v>19</v>
      </c>
      <c r="C21" s="8" t="s">
        <v>45</v>
      </c>
      <c r="D21" s="9">
        <v>0</v>
      </c>
      <c r="E21" s="9">
        <v>17250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127583</v>
      </c>
      <c r="O21" s="9">
        <v>129896.19044296723</v>
      </c>
      <c r="P21" s="9">
        <v>51653.542447547195</v>
      </c>
      <c r="Q21" s="9">
        <v>2474.7936173655326</v>
      </c>
      <c r="R21" s="9">
        <v>2462.320154649089</v>
      </c>
      <c r="S21" s="9">
        <v>0</v>
      </c>
      <c r="T21" s="9">
        <v>0</v>
      </c>
      <c r="U21" s="9">
        <v>0</v>
      </c>
      <c r="V21" s="9">
        <v>37.47670583384752</v>
      </c>
      <c r="W21" s="9">
        <v>0</v>
      </c>
      <c r="X21" s="9">
        <v>76820.76529728086</v>
      </c>
      <c r="Y21" s="9">
        <v>3.3318211261634687</v>
      </c>
      <c r="Z21" s="9">
        <v>52459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/>
      <c r="AK21" s="9"/>
      <c r="AL21" s="11"/>
      <c r="AM21" s="11"/>
      <c r="AN21" s="11"/>
      <c r="AP21" s="16"/>
    </row>
    <row r="22" spans="1:42" s="8" customFormat="1" ht="15">
      <c r="A22" s="8">
        <v>20</v>
      </c>
      <c r="B22" s="8">
        <v>20</v>
      </c>
      <c r="C22" s="8" t="s">
        <v>46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85436</v>
      </c>
      <c r="O22" s="9">
        <v>4739.16299132444</v>
      </c>
      <c r="P22" s="9">
        <v>34122.77166553098</v>
      </c>
      <c r="Q22" s="9">
        <v>1312.565773696173</v>
      </c>
      <c r="R22" s="9">
        <v>2190.5186657875893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172616.29140650888</v>
      </c>
      <c r="Y22" s="9">
        <v>0</v>
      </c>
      <c r="Z22" s="9">
        <v>420035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/>
      <c r="AK22" s="9"/>
      <c r="AL22" s="11"/>
      <c r="AM22" s="11"/>
      <c r="AN22" s="11"/>
      <c r="AP22" s="16"/>
    </row>
    <row r="23" spans="1:42" s="8" customFormat="1" ht="15">
      <c r="A23" s="8">
        <v>21</v>
      </c>
      <c r="B23" s="8">
        <v>21</v>
      </c>
      <c r="C23" s="8" t="s">
        <v>47</v>
      </c>
      <c r="D23" s="9">
        <v>0</v>
      </c>
      <c r="E23" s="9">
        <v>202527</v>
      </c>
      <c r="F23" s="9">
        <v>2665</v>
      </c>
      <c r="G23" s="9">
        <v>0</v>
      </c>
      <c r="H23" s="9">
        <v>96284.09709067854</v>
      </c>
      <c r="I23" s="9">
        <v>23.64166796420961</v>
      </c>
      <c r="J23" s="9">
        <v>0</v>
      </c>
      <c r="K23" s="9">
        <v>1.5065591112133354</v>
      </c>
      <c r="L23" s="9">
        <v>0</v>
      </c>
      <c r="M23" s="9">
        <v>0</v>
      </c>
      <c r="N23" s="9">
        <v>24474</v>
      </c>
      <c r="O23" s="9">
        <v>46573.53314758744</v>
      </c>
      <c r="P23" s="9">
        <v>1695.842397293076</v>
      </c>
      <c r="Q23" s="9">
        <v>706.395530190377</v>
      </c>
      <c r="R23" s="9">
        <v>11.07339399063494</v>
      </c>
      <c r="S23" s="9">
        <v>0</v>
      </c>
      <c r="T23" s="9">
        <v>202040</v>
      </c>
      <c r="U23" s="9">
        <v>38364.38461372056</v>
      </c>
      <c r="V23" s="9">
        <v>14338.765966818231</v>
      </c>
      <c r="W23" s="9">
        <v>15486.790199619165</v>
      </c>
      <c r="X23" s="9">
        <v>294633.2206478248</v>
      </c>
      <c r="Y23" s="9">
        <v>8182.484148511618</v>
      </c>
      <c r="Z23" s="9">
        <v>20805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23.71052976397122</v>
      </c>
      <c r="AG23" s="9">
        <v>0</v>
      </c>
      <c r="AH23" s="9">
        <v>0</v>
      </c>
      <c r="AI23" s="9">
        <v>282968.43629343633</v>
      </c>
      <c r="AJ23" s="9"/>
      <c r="AK23" s="9"/>
      <c r="AL23" s="11"/>
      <c r="AM23" s="11"/>
      <c r="AN23" s="11"/>
      <c r="AP23" s="16"/>
    </row>
    <row r="24" spans="1:42" s="8" customFormat="1" ht="15">
      <c r="A24" s="8">
        <v>22</v>
      </c>
      <c r="B24" s="8">
        <v>22</v>
      </c>
      <c r="C24" s="8" t="s">
        <v>48</v>
      </c>
      <c r="D24" s="9">
        <v>0</v>
      </c>
      <c r="E24" s="9">
        <v>190529</v>
      </c>
      <c r="F24" s="9">
        <v>98247</v>
      </c>
      <c r="G24" s="9">
        <v>0</v>
      </c>
      <c r="H24" s="9">
        <v>9779.98235480464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286595</v>
      </c>
      <c r="O24" s="9">
        <v>904832.2363729039</v>
      </c>
      <c r="P24" s="9">
        <v>34498.27962493175</v>
      </c>
      <c r="Q24" s="9">
        <v>993.579524728877</v>
      </c>
      <c r="R24" s="9">
        <v>408.70890547323506</v>
      </c>
      <c r="S24" s="9">
        <v>0</v>
      </c>
      <c r="T24" s="9">
        <v>349</v>
      </c>
      <c r="U24" s="9">
        <v>404385.4550897265</v>
      </c>
      <c r="V24" s="9">
        <v>63655.416240601495</v>
      </c>
      <c r="W24" s="9">
        <v>92127.56286370277</v>
      </c>
      <c r="X24" s="9">
        <v>114865.63747801911</v>
      </c>
      <c r="Y24" s="9">
        <v>917.3961232070724</v>
      </c>
      <c r="Z24" s="9">
        <v>198604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2.4083786390635282</v>
      </c>
      <c r="AG24" s="9">
        <v>0</v>
      </c>
      <c r="AH24" s="9">
        <v>0</v>
      </c>
      <c r="AI24" s="9">
        <v>1836879.6332046331</v>
      </c>
      <c r="AJ24" s="9"/>
      <c r="AK24" s="9"/>
      <c r="AL24" s="11"/>
      <c r="AM24" s="11"/>
      <c r="AN24" s="11"/>
      <c r="AP24" s="16"/>
    </row>
    <row r="25" spans="1:42" s="8" customFormat="1" ht="15">
      <c r="A25" s="8">
        <v>23</v>
      </c>
      <c r="B25" s="8">
        <v>23</v>
      </c>
      <c r="C25" s="8" t="s">
        <v>207</v>
      </c>
      <c r="D25" s="9">
        <v>0</v>
      </c>
      <c r="E25" s="9">
        <v>100533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27203</v>
      </c>
      <c r="O25" s="9">
        <v>212960.64444021508</v>
      </c>
      <c r="P25" s="9">
        <v>290059.7100369863</v>
      </c>
      <c r="Q25" s="9">
        <v>109.86233348120004</v>
      </c>
      <c r="R25" s="9">
        <v>0</v>
      </c>
      <c r="S25" s="9">
        <v>0</v>
      </c>
      <c r="T25" s="9">
        <v>47170716</v>
      </c>
      <c r="U25" s="9">
        <v>1882279.8334415583</v>
      </c>
      <c r="V25" s="9">
        <v>344705.48761698615</v>
      </c>
      <c r="W25" s="9">
        <v>34719.535873788875</v>
      </c>
      <c r="X25" s="9">
        <v>1284880.5369912589</v>
      </c>
      <c r="Y25" s="9">
        <v>0</v>
      </c>
      <c r="Z25" s="9">
        <v>21797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/>
      <c r="AK25" s="9"/>
      <c r="AL25" s="11"/>
      <c r="AM25" s="11"/>
      <c r="AN25" s="11"/>
      <c r="AP25" s="16"/>
    </row>
    <row r="26" spans="1:42" s="8" customFormat="1" ht="15">
      <c r="A26" s="8">
        <v>24</v>
      </c>
      <c r="B26" s="8">
        <v>24</v>
      </c>
      <c r="C26" s="8" t="s">
        <v>208</v>
      </c>
      <c r="D26" s="9">
        <v>0</v>
      </c>
      <c r="E26" s="9">
        <v>2053997</v>
      </c>
      <c r="F26" s="9">
        <v>66930</v>
      </c>
      <c r="G26" s="9">
        <v>0</v>
      </c>
      <c r="H26" s="9">
        <v>98.10686078850995</v>
      </c>
      <c r="I26" s="9">
        <v>1249.001339736294</v>
      </c>
      <c r="J26" s="9">
        <v>0</v>
      </c>
      <c r="K26" s="9">
        <v>81.1243779038096</v>
      </c>
      <c r="L26" s="9">
        <v>0</v>
      </c>
      <c r="M26" s="9">
        <v>0</v>
      </c>
      <c r="N26" s="9">
        <v>141874</v>
      </c>
      <c r="O26" s="9">
        <v>1155471.5368341869</v>
      </c>
      <c r="P26" s="9">
        <v>40193.48367584031</v>
      </c>
      <c r="Q26" s="9">
        <v>2902.6784951343434</v>
      </c>
      <c r="R26" s="9">
        <v>579.8431762378896</v>
      </c>
      <c r="S26" s="9">
        <v>0</v>
      </c>
      <c r="T26" s="9">
        <v>329597</v>
      </c>
      <c r="U26" s="9">
        <v>2385208.969298257</v>
      </c>
      <c r="V26" s="9">
        <v>911760.3867725263</v>
      </c>
      <c r="W26" s="9">
        <v>511862.8784535706</v>
      </c>
      <c r="X26" s="9">
        <v>157455.55286831968</v>
      </c>
      <c r="Y26" s="9">
        <v>19594.960640018333</v>
      </c>
      <c r="Z26" s="9">
        <v>368426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0.02415939613148055</v>
      </c>
      <c r="AG26" s="9">
        <v>0</v>
      </c>
      <c r="AH26" s="9">
        <v>0</v>
      </c>
      <c r="AI26" s="9">
        <v>886773.6969111967</v>
      </c>
      <c r="AJ26" s="9"/>
      <c r="AK26" s="9"/>
      <c r="AL26" s="11"/>
      <c r="AM26" s="11"/>
      <c r="AN26" s="11"/>
      <c r="AP26" s="16"/>
    </row>
    <row r="27" spans="1:42" s="8" customFormat="1" ht="15">
      <c r="A27" s="8">
        <v>25</v>
      </c>
      <c r="B27" s="8">
        <v>25</v>
      </c>
      <c r="C27" s="8" t="s">
        <v>49</v>
      </c>
      <c r="D27" s="9">
        <v>0</v>
      </c>
      <c r="E27" s="9">
        <v>388111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72850</v>
      </c>
      <c r="O27" s="9">
        <v>428149.99103272613</v>
      </c>
      <c r="P27" s="9">
        <v>63870.673718045</v>
      </c>
      <c r="Q27" s="9">
        <v>0</v>
      </c>
      <c r="R27" s="9">
        <v>0</v>
      </c>
      <c r="S27" s="9">
        <v>0</v>
      </c>
      <c r="T27" s="9">
        <v>0</v>
      </c>
      <c r="U27" s="9">
        <v>1367148.9286680436</v>
      </c>
      <c r="V27" s="9">
        <v>342318.850843993</v>
      </c>
      <c r="W27" s="9">
        <v>143782.05335346924</v>
      </c>
      <c r="X27" s="9">
        <v>360107.2696806751</v>
      </c>
      <c r="Y27" s="9">
        <v>4076.3790284508177</v>
      </c>
      <c r="Z27" s="9">
        <v>92216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/>
      <c r="AK27" s="9"/>
      <c r="AL27" s="11"/>
      <c r="AM27" s="11"/>
      <c r="AN27" s="11"/>
      <c r="AP27" s="16"/>
    </row>
    <row r="28" spans="1:42" s="8" customFormat="1" ht="15">
      <c r="A28" s="8">
        <v>26</v>
      </c>
      <c r="B28" s="8">
        <v>26</v>
      </c>
      <c r="C28" s="8" t="s">
        <v>50</v>
      </c>
      <c r="D28" s="9">
        <v>0</v>
      </c>
      <c r="E28" s="9">
        <v>151570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19873</v>
      </c>
      <c r="O28" s="9">
        <v>238137.73094927892</v>
      </c>
      <c r="P28" s="9">
        <v>25074.24115997483</v>
      </c>
      <c r="Q28" s="9">
        <v>277.5469477419392</v>
      </c>
      <c r="R28" s="9">
        <v>34.22685415291926</v>
      </c>
      <c r="S28" s="9">
        <v>0</v>
      </c>
      <c r="T28" s="9">
        <v>0</v>
      </c>
      <c r="U28" s="9">
        <v>46617.10204081703</v>
      </c>
      <c r="V28" s="9">
        <v>83797.45918367337</v>
      </c>
      <c r="W28" s="9">
        <v>139332.71749702631</v>
      </c>
      <c r="X28" s="9">
        <v>17830.55412981985</v>
      </c>
      <c r="Y28" s="9">
        <v>0</v>
      </c>
      <c r="Z28" s="9">
        <v>4077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/>
      <c r="AK28" s="9"/>
      <c r="AL28" s="11"/>
      <c r="AM28" s="11"/>
      <c r="AN28" s="11"/>
      <c r="AP28" s="16"/>
    </row>
    <row r="29" spans="1:42" s="8" customFormat="1" ht="15">
      <c r="A29" s="8">
        <v>27</v>
      </c>
      <c r="B29" s="8">
        <v>27</v>
      </c>
      <c r="C29" s="8" t="s">
        <v>51</v>
      </c>
      <c r="D29" s="9">
        <v>0</v>
      </c>
      <c r="E29" s="9">
        <v>5567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91419</v>
      </c>
      <c r="O29" s="9">
        <v>25813.082001304254</v>
      </c>
      <c r="P29" s="9">
        <v>3922.644973738352</v>
      </c>
      <c r="Q29" s="9">
        <v>20289.838325550372</v>
      </c>
      <c r="R29" s="9">
        <v>1691.2092640271876</v>
      </c>
      <c r="S29" s="9">
        <v>0</v>
      </c>
      <c r="T29" s="9">
        <v>0</v>
      </c>
      <c r="U29" s="9">
        <v>27905.263848170638</v>
      </c>
      <c r="V29" s="9">
        <v>9494.28636174486</v>
      </c>
      <c r="W29" s="9">
        <v>12726.98831764143</v>
      </c>
      <c r="X29" s="9">
        <v>19356.163039322942</v>
      </c>
      <c r="Y29" s="9">
        <v>0</v>
      </c>
      <c r="Z29" s="9">
        <v>345673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/>
      <c r="AK29" s="9"/>
      <c r="AL29" s="11"/>
      <c r="AM29" s="11"/>
      <c r="AN29" s="11"/>
      <c r="AP29" s="16"/>
    </row>
    <row r="30" spans="1:42" s="8" customFormat="1" ht="15">
      <c r="A30" s="8">
        <v>28</v>
      </c>
      <c r="B30" s="8">
        <v>28</v>
      </c>
      <c r="C30" s="8" t="s">
        <v>209</v>
      </c>
      <c r="D30" s="9">
        <v>0</v>
      </c>
      <c r="E30" s="9">
        <v>31523</v>
      </c>
      <c r="F30" s="9">
        <v>1729</v>
      </c>
      <c r="G30" s="9">
        <v>0</v>
      </c>
      <c r="H30" s="9">
        <v>16412.384181626185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366563</v>
      </c>
      <c r="O30" s="9">
        <v>305572.2786329482</v>
      </c>
      <c r="P30" s="9">
        <v>52900.18849555706</v>
      </c>
      <c r="Q30" s="9">
        <v>191.77723125222838</v>
      </c>
      <c r="R30" s="9">
        <v>544.6096499040141</v>
      </c>
      <c r="S30" s="9">
        <v>0</v>
      </c>
      <c r="T30" s="9">
        <v>448</v>
      </c>
      <c r="U30" s="9">
        <v>216081.89505421463</v>
      </c>
      <c r="V30" s="9">
        <v>77598.17244603904</v>
      </c>
      <c r="W30" s="9">
        <v>326312.04784831917</v>
      </c>
      <c r="X30" s="9">
        <v>55080.8383368589</v>
      </c>
      <c r="Y30" s="9">
        <v>375.24635433415824</v>
      </c>
      <c r="Z30" s="9">
        <v>490495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4.041646911531895</v>
      </c>
      <c r="AG30" s="9">
        <v>0</v>
      </c>
      <c r="AH30" s="9">
        <v>0</v>
      </c>
      <c r="AI30" s="9">
        <v>21395.945945946034</v>
      </c>
      <c r="AJ30" s="9"/>
      <c r="AK30" s="9"/>
      <c r="AL30" s="11"/>
      <c r="AM30" s="11"/>
      <c r="AN30" s="11"/>
      <c r="AP30" s="16"/>
    </row>
    <row r="31" spans="1:42" s="8" customFormat="1" ht="15">
      <c r="A31" s="8">
        <v>29</v>
      </c>
      <c r="B31" s="8">
        <v>29</v>
      </c>
      <c r="C31" s="8" t="s">
        <v>52</v>
      </c>
      <c r="D31" s="9">
        <v>0</v>
      </c>
      <c r="E31" s="9">
        <v>198399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243658860</v>
      </c>
      <c r="N31" s="9">
        <v>189200</v>
      </c>
      <c r="O31" s="9">
        <v>2748988</v>
      </c>
      <c r="P31" s="9">
        <v>136782</v>
      </c>
      <c r="Q31" s="9">
        <v>86705.00000000006</v>
      </c>
      <c r="R31" s="9">
        <v>68564</v>
      </c>
      <c r="S31" s="9">
        <v>0</v>
      </c>
      <c r="T31" s="9">
        <v>60557</v>
      </c>
      <c r="U31" s="9">
        <v>9647427.518979592</v>
      </c>
      <c r="V31" s="9">
        <v>482415.8514285714</v>
      </c>
      <c r="W31" s="9">
        <v>302961.97060606047</v>
      </c>
      <c r="X31" s="9">
        <v>572090</v>
      </c>
      <c r="Y31" s="9">
        <v>323.9675448143025</v>
      </c>
      <c r="Z31" s="9">
        <v>684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/>
      <c r="AK31" s="9"/>
      <c r="AL31" s="11"/>
      <c r="AM31" s="11"/>
      <c r="AN31" s="11"/>
      <c r="AP31" s="16"/>
    </row>
    <row r="32" spans="1:42" s="8" customFormat="1" ht="15">
      <c r="A32" s="8">
        <v>30</v>
      </c>
      <c r="B32" s="8">
        <v>30</v>
      </c>
      <c r="C32" s="8" t="s">
        <v>53</v>
      </c>
      <c r="D32" s="9">
        <v>53554516</v>
      </c>
      <c r="E32" s="9">
        <v>0</v>
      </c>
      <c r="F32" s="9">
        <v>19101</v>
      </c>
      <c r="G32" s="9">
        <v>0</v>
      </c>
      <c r="H32" s="9">
        <v>2875843.103541997</v>
      </c>
      <c r="I32" s="9">
        <v>13610.78874136115</v>
      </c>
      <c r="J32" s="9">
        <v>0</v>
      </c>
      <c r="K32" s="9">
        <v>867.3439547556503</v>
      </c>
      <c r="L32" s="9">
        <v>0</v>
      </c>
      <c r="M32" s="9">
        <v>0</v>
      </c>
      <c r="N32" s="9">
        <v>4847</v>
      </c>
      <c r="O32" s="9">
        <v>5605.276510672644</v>
      </c>
      <c r="P32" s="9">
        <v>10896.796832605964</v>
      </c>
      <c r="Q32" s="9">
        <v>332.47811448259745</v>
      </c>
      <c r="R32" s="9">
        <v>56.37364213424735</v>
      </c>
      <c r="S32" s="9">
        <v>0</v>
      </c>
      <c r="T32" s="9">
        <v>0</v>
      </c>
      <c r="U32" s="9">
        <v>0</v>
      </c>
      <c r="V32" s="9">
        <v>10244.061224489938</v>
      </c>
      <c r="W32" s="9">
        <v>8973.225211296696</v>
      </c>
      <c r="X32" s="9">
        <v>63.56703789578751</v>
      </c>
      <c r="Y32" s="9">
        <v>0</v>
      </c>
      <c r="Z32" s="9">
        <v>789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708.1934147320916</v>
      </c>
      <c r="AG32" s="9">
        <v>0</v>
      </c>
      <c r="AH32" s="9">
        <v>0</v>
      </c>
      <c r="AI32" s="9">
        <v>0</v>
      </c>
      <c r="AJ32" s="9"/>
      <c r="AK32" s="9"/>
      <c r="AL32" s="11"/>
      <c r="AM32" s="11"/>
      <c r="AN32" s="11"/>
      <c r="AP32" s="16"/>
    </row>
    <row r="33" spans="1:42" s="8" customFormat="1" ht="15">
      <c r="A33" s="8">
        <v>31</v>
      </c>
      <c r="B33" s="8">
        <v>31</v>
      </c>
      <c r="C33" s="8" t="s">
        <v>54</v>
      </c>
      <c r="D33" s="9">
        <v>0</v>
      </c>
      <c r="E33" s="9">
        <v>902</v>
      </c>
      <c r="F33" s="9">
        <v>792</v>
      </c>
      <c r="G33" s="9">
        <v>0</v>
      </c>
      <c r="H33" s="9">
        <v>4215.509635691531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310091</v>
      </c>
      <c r="O33" s="9">
        <v>185785.8797824476</v>
      </c>
      <c r="P33" s="9">
        <v>98483.01893279445</v>
      </c>
      <c r="Q33" s="9">
        <v>6041.464636785211</v>
      </c>
      <c r="R33" s="9">
        <v>0</v>
      </c>
      <c r="S33" s="9">
        <v>0</v>
      </c>
      <c r="T33" s="9">
        <v>0</v>
      </c>
      <c r="U33" s="9">
        <v>30807.309126757085</v>
      </c>
      <c r="V33" s="9">
        <v>12442.211253690068</v>
      </c>
      <c r="W33" s="9">
        <v>30854.17000596458</v>
      </c>
      <c r="X33" s="9">
        <v>165051.8138968884</v>
      </c>
      <c r="Y33" s="9">
        <v>0</v>
      </c>
      <c r="Z33" s="9">
        <v>403204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1.0380942409756244</v>
      </c>
      <c r="AG33" s="9">
        <v>0</v>
      </c>
      <c r="AH33" s="9">
        <v>0</v>
      </c>
      <c r="AI33" s="9">
        <v>0</v>
      </c>
      <c r="AJ33" s="9"/>
      <c r="AK33" s="9"/>
      <c r="AL33" s="11"/>
      <c r="AM33" s="11"/>
      <c r="AN33" s="11"/>
      <c r="AP33" s="16"/>
    </row>
    <row r="34" spans="1:42" s="8" customFormat="1" ht="15">
      <c r="A34" s="8">
        <v>32</v>
      </c>
      <c r="B34" s="8">
        <v>32</v>
      </c>
      <c r="C34" s="8" t="s">
        <v>55</v>
      </c>
      <c r="D34" s="9">
        <v>0</v>
      </c>
      <c r="E34" s="9">
        <v>16815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147981</v>
      </c>
      <c r="O34" s="9">
        <v>181174.4594754614</v>
      </c>
      <c r="P34" s="9">
        <v>16062.050134360557</v>
      </c>
      <c r="Q34" s="9">
        <v>27092.62965926656</v>
      </c>
      <c r="R34" s="9">
        <v>2293.1992282464053</v>
      </c>
      <c r="S34" s="9">
        <v>0</v>
      </c>
      <c r="T34" s="9">
        <v>0</v>
      </c>
      <c r="U34" s="9">
        <v>0</v>
      </c>
      <c r="V34" s="9">
        <v>1988</v>
      </c>
      <c r="W34" s="9">
        <v>0</v>
      </c>
      <c r="X34" s="9">
        <v>24028.34032467706</v>
      </c>
      <c r="Y34" s="9">
        <v>0</v>
      </c>
      <c r="Z34" s="9">
        <v>197375</v>
      </c>
      <c r="AA34" s="9">
        <v>0</v>
      </c>
      <c r="AB34" s="9">
        <v>0</v>
      </c>
      <c r="AC34" s="9">
        <v>39000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/>
      <c r="AK34" s="9"/>
      <c r="AL34" s="11"/>
      <c r="AM34" s="11"/>
      <c r="AN34" s="11"/>
      <c r="AP34" s="16"/>
    </row>
    <row r="35" spans="1:42" s="8" customFormat="1" ht="15">
      <c r="A35" s="8">
        <v>33</v>
      </c>
      <c r="B35" s="8">
        <v>33</v>
      </c>
      <c r="C35" s="8" t="s">
        <v>56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22519</v>
      </c>
      <c r="O35" s="9">
        <v>18400.382403708994</v>
      </c>
      <c r="P35" s="9">
        <v>3204.94024488423</v>
      </c>
      <c r="Q35" s="9">
        <v>232.25282779801637</v>
      </c>
      <c r="R35" s="9">
        <v>294.95494902378414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2129.495769515168</v>
      </c>
      <c r="Y35" s="9">
        <v>0</v>
      </c>
      <c r="Z35" s="9">
        <v>1910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/>
      <c r="AK35" s="9"/>
      <c r="AL35" s="11"/>
      <c r="AM35" s="11"/>
      <c r="AN35" s="11"/>
      <c r="AP35" s="16"/>
    </row>
    <row r="36" spans="1:42" s="8" customFormat="1" ht="15">
      <c r="A36" s="8">
        <v>34</v>
      </c>
      <c r="B36" s="8">
        <v>34</v>
      </c>
      <c r="C36" s="8" t="s">
        <v>57</v>
      </c>
      <c r="D36" s="9">
        <v>0</v>
      </c>
      <c r="E36" s="9">
        <v>0</v>
      </c>
      <c r="F36" s="9">
        <v>864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237325</v>
      </c>
      <c r="O36" s="9">
        <v>586607.9961314965</v>
      </c>
      <c r="P36" s="9">
        <v>25864.624848712934</v>
      </c>
      <c r="Q36" s="9">
        <v>855.7697555376217</v>
      </c>
      <c r="R36" s="9">
        <v>2701.9081337196985</v>
      </c>
      <c r="S36" s="9">
        <v>0</v>
      </c>
      <c r="T36" s="9">
        <v>0</v>
      </c>
      <c r="U36" s="9">
        <v>10812.52999999933</v>
      </c>
      <c r="V36" s="9">
        <v>13605.06242424203</v>
      </c>
      <c r="W36" s="9">
        <v>1466.0472164948005</v>
      </c>
      <c r="X36" s="9">
        <v>248038.5818700781</v>
      </c>
      <c r="Y36" s="9">
        <v>983.5119486793774</v>
      </c>
      <c r="Z36" s="9">
        <v>271381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25257</v>
      </c>
      <c r="AJ36" s="9"/>
      <c r="AK36" s="9"/>
      <c r="AL36" s="11"/>
      <c r="AM36" s="11"/>
      <c r="AN36" s="11"/>
      <c r="AP36" s="16"/>
    </row>
    <row r="37" spans="1:42" s="8" customFormat="1" ht="15">
      <c r="A37" s="8">
        <v>35</v>
      </c>
      <c r="B37" s="8">
        <v>35</v>
      </c>
      <c r="C37" s="8" t="s">
        <v>58</v>
      </c>
      <c r="D37" s="9">
        <v>0</v>
      </c>
      <c r="E37" s="9">
        <v>4492480</v>
      </c>
      <c r="F37" s="9">
        <v>6627</v>
      </c>
      <c r="G37" s="9">
        <v>0</v>
      </c>
      <c r="H37" s="9">
        <v>2416.8921911297366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208248</v>
      </c>
      <c r="O37" s="9">
        <v>130929.90961197764</v>
      </c>
      <c r="P37" s="9">
        <v>82269.55429867562</v>
      </c>
      <c r="Q37" s="9">
        <v>90443.68418604066</v>
      </c>
      <c r="R37" s="9">
        <v>1327.800606697565</v>
      </c>
      <c r="S37" s="9">
        <v>0</v>
      </c>
      <c r="T37" s="9">
        <v>0</v>
      </c>
      <c r="U37" s="9">
        <v>22113.514545453712</v>
      </c>
      <c r="V37" s="9">
        <v>60015.0218181815</v>
      </c>
      <c r="W37" s="9">
        <v>1191382.671818182</v>
      </c>
      <c r="X37" s="9">
        <v>23615.15457835328</v>
      </c>
      <c r="Y37" s="9">
        <v>0</v>
      </c>
      <c r="Z37" s="9">
        <v>8819</v>
      </c>
      <c r="AA37" s="9">
        <v>0</v>
      </c>
      <c r="AB37" s="9">
        <v>0</v>
      </c>
      <c r="AC37" s="9">
        <v>361000</v>
      </c>
      <c r="AD37" s="9">
        <v>0</v>
      </c>
      <c r="AE37" s="9">
        <v>0</v>
      </c>
      <c r="AF37" s="9">
        <v>0.595174031492661</v>
      </c>
      <c r="AG37" s="9">
        <v>0</v>
      </c>
      <c r="AH37" s="9">
        <v>0</v>
      </c>
      <c r="AI37" s="9">
        <v>85738000</v>
      </c>
      <c r="AJ37" s="9"/>
      <c r="AK37" s="9"/>
      <c r="AL37" s="11"/>
      <c r="AM37" s="11"/>
      <c r="AN37" s="11"/>
      <c r="AP37" s="16"/>
    </row>
    <row r="38" spans="1:42" s="8" customFormat="1" ht="15">
      <c r="A38" s="8">
        <v>36</v>
      </c>
      <c r="B38" s="8">
        <v>36</v>
      </c>
      <c r="C38" s="8" t="s">
        <v>59</v>
      </c>
      <c r="D38" s="9">
        <v>0</v>
      </c>
      <c r="E38" s="9">
        <v>708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149283</v>
      </c>
      <c r="O38" s="9">
        <v>32580.72634181194</v>
      </c>
      <c r="P38" s="9">
        <v>45848.310526813846</v>
      </c>
      <c r="Q38" s="9">
        <v>112478.79168645432</v>
      </c>
      <c r="R38" s="9">
        <v>56.37364213424735</v>
      </c>
      <c r="S38" s="9">
        <v>0</v>
      </c>
      <c r="T38" s="9">
        <v>0</v>
      </c>
      <c r="U38" s="9">
        <v>0</v>
      </c>
      <c r="V38" s="9">
        <v>0</v>
      </c>
      <c r="W38" s="9">
        <v>66.0840568956919</v>
      </c>
      <c r="X38" s="9">
        <v>766968.0957338363</v>
      </c>
      <c r="Y38" s="9">
        <v>733.9377224476993</v>
      </c>
      <c r="Z38" s="9">
        <v>93862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/>
      <c r="AK38" s="9"/>
      <c r="AL38" s="11"/>
      <c r="AM38" s="11"/>
      <c r="AN38" s="11"/>
      <c r="AP38" s="16"/>
    </row>
    <row r="39" spans="1:42" s="8" customFormat="1" ht="15">
      <c r="A39" s="8">
        <v>37</v>
      </c>
      <c r="B39" s="8">
        <v>37</v>
      </c>
      <c r="C39" s="8" t="s">
        <v>60</v>
      </c>
      <c r="D39" s="9">
        <v>0</v>
      </c>
      <c r="E39" s="9">
        <v>510039</v>
      </c>
      <c r="F39" s="9">
        <v>291773</v>
      </c>
      <c r="G39" s="9">
        <v>0</v>
      </c>
      <c r="H39" s="9">
        <v>263160.21485744463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419715</v>
      </c>
      <c r="O39" s="9">
        <v>367427.8231240008</v>
      </c>
      <c r="P39" s="9">
        <v>142374.0446927324</v>
      </c>
      <c r="Q39" s="9">
        <v>17803.48025202891</v>
      </c>
      <c r="R39" s="9">
        <v>1941.8706370883738</v>
      </c>
      <c r="S39" s="9">
        <v>0</v>
      </c>
      <c r="T39" s="9">
        <v>0</v>
      </c>
      <c r="U39" s="9">
        <v>644.8000000007451</v>
      </c>
      <c r="V39" s="9">
        <v>9808.159999999683</v>
      </c>
      <c r="W39" s="9">
        <v>166676.73176107788</v>
      </c>
      <c r="X39" s="9">
        <v>29622.23965952173</v>
      </c>
      <c r="Y39" s="9">
        <v>0</v>
      </c>
      <c r="Z39" s="9">
        <v>28750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64.80476314997372</v>
      </c>
      <c r="AG39" s="9">
        <v>0</v>
      </c>
      <c r="AH39" s="9">
        <v>0</v>
      </c>
      <c r="AI39" s="9">
        <v>0</v>
      </c>
      <c r="AJ39" s="9"/>
      <c r="AK39" s="9"/>
      <c r="AL39" s="11"/>
      <c r="AM39" s="11"/>
      <c r="AN39" s="11"/>
      <c r="AP39" s="16"/>
    </row>
    <row r="40" spans="1:42" s="8" customFormat="1" ht="15">
      <c r="A40" s="8">
        <v>38</v>
      </c>
      <c r="B40" s="8">
        <v>38</v>
      </c>
      <c r="C40" s="8" t="s">
        <v>61</v>
      </c>
      <c r="D40" s="9">
        <v>13186899.308545925</v>
      </c>
      <c r="E40" s="9">
        <v>0</v>
      </c>
      <c r="F40" s="9">
        <v>4711671.321333587</v>
      </c>
      <c r="G40" s="9">
        <v>31691496.678666413</v>
      </c>
      <c r="H40" s="9">
        <v>6146299.662771131</v>
      </c>
      <c r="I40" s="9">
        <v>63177.81500018379</v>
      </c>
      <c r="J40" s="9">
        <v>-132380.518</v>
      </c>
      <c r="K40" s="9">
        <v>4025.989746542806</v>
      </c>
      <c r="L40" s="9">
        <v>-8437.446</v>
      </c>
      <c r="M40" s="9">
        <v>0</v>
      </c>
      <c r="N40" s="9">
        <v>32497</v>
      </c>
      <c r="O40" s="9">
        <v>41903.2243690975</v>
      </c>
      <c r="P40" s="9">
        <v>22547.637874008156</v>
      </c>
      <c r="Q40" s="9">
        <v>719.8873957055621</v>
      </c>
      <c r="R40" s="9">
        <v>11.07339399063494</v>
      </c>
      <c r="S40" s="9">
        <v>0</v>
      </c>
      <c r="T40" s="9">
        <v>0</v>
      </c>
      <c r="U40" s="9">
        <v>0</v>
      </c>
      <c r="V40" s="9">
        <v>0</v>
      </c>
      <c r="W40" s="9">
        <v>29959.26831993414</v>
      </c>
      <c r="X40" s="9">
        <v>12363.788870766759</v>
      </c>
      <c r="Y40" s="9">
        <v>294.24145320431126</v>
      </c>
      <c r="Z40" s="9">
        <v>38011</v>
      </c>
      <c r="AA40" s="9">
        <v>0</v>
      </c>
      <c r="AB40" s="9">
        <v>0</v>
      </c>
      <c r="AC40" s="9">
        <v>57000</v>
      </c>
      <c r="AD40" s="9">
        <v>0</v>
      </c>
      <c r="AE40" s="9">
        <v>0</v>
      </c>
      <c r="AF40" s="9">
        <v>28554.11287418002</v>
      </c>
      <c r="AG40" s="9">
        <v>0</v>
      </c>
      <c r="AH40" s="9">
        <v>0</v>
      </c>
      <c r="AI40" s="9">
        <v>21545597.499999985</v>
      </c>
      <c r="AJ40" s="9"/>
      <c r="AK40" s="9"/>
      <c r="AL40" s="11"/>
      <c r="AM40" s="11"/>
      <c r="AN40" s="11"/>
      <c r="AP40" s="16"/>
    </row>
    <row r="41" spans="1:42" s="8" customFormat="1" ht="15">
      <c r="A41" s="8">
        <v>39</v>
      </c>
      <c r="B41" s="8">
        <v>39</v>
      </c>
      <c r="C41" s="8" t="s">
        <v>62</v>
      </c>
      <c r="D41" s="9">
        <v>21793.475770942867</v>
      </c>
      <c r="E41" s="9">
        <v>0</v>
      </c>
      <c r="F41" s="9">
        <v>28004</v>
      </c>
      <c r="G41" s="9">
        <v>0</v>
      </c>
      <c r="H41" s="9">
        <v>3883779.3126517627</v>
      </c>
      <c r="I41" s="9">
        <v>17690.36898901641</v>
      </c>
      <c r="J41" s="9">
        <v>0</v>
      </c>
      <c r="K41" s="9">
        <v>1127.3141396569617</v>
      </c>
      <c r="L41" s="9">
        <v>0</v>
      </c>
      <c r="M41" s="9">
        <v>0</v>
      </c>
      <c r="N41" s="9">
        <v>361599</v>
      </c>
      <c r="O41" s="9">
        <v>491644.44698455185</v>
      </c>
      <c r="P41" s="9">
        <v>59987.396514243446</v>
      </c>
      <c r="Q41" s="9">
        <v>223.57948568102438</v>
      </c>
      <c r="R41" s="9">
        <v>11.07339399063494</v>
      </c>
      <c r="S41" s="9">
        <v>0</v>
      </c>
      <c r="T41" s="9">
        <v>0</v>
      </c>
      <c r="U41" s="9">
        <v>0.21052631549537182</v>
      </c>
      <c r="V41" s="9">
        <v>0</v>
      </c>
      <c r="W41" s="9">
        <v>542466.3569367137</v>
      </c>
      <c r="X41" s="9">
        <v>551221.5691149104</v>
      </c>
      <c r="Y41" s="9">
        <v>6094.681735329432</v>
      </c>
      <c r="Z41" s="9">
        <v>583874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1147.19575013153</v>
      </c>
      <c r="AG41" s="9">
        <v>0</v>
      </c>
      <c r="AH41" s="9">
        <v>0</v>
      </c>
      <c r="AI41" s="9">
        <v>0</v>
      </c>
      <c r="AJ41" s="9"/>
      <c r="AK41" s="9"/>
      <c r="AL41" s="11"/>
      <c r="AM41" s="11"/>
      <c r="AN41" s="11"/>
      <c r="AP41" s="16"/>
    </row>
    <row r="42" spans="1:42" s="8" customFormat="1" ht="15">
      <c r="A42" s="8">
        <v>40</v>
      </c>
      <c r="B42" s="8">
        <v>40</v>
      </c>
      <c r="C42" s="8" t="s">
        <v>210</v>
      </c>
      <c r="D42" s="9">
        <v>22552.636779107153</v>
      </c>
      <c r="E42" s="9">
        <v>0</v>
      </c>
      <c r="F42" s="9">
        <v>1108614</v>
      </c>
      <c r="G42" s="9">
        <v>0</v>
      </c>
      <c r="H42" s="9">
        <v>127517.06701801158</v>
      </c>
      <c r="I42" s="9">
        <v>1445.3692936920706</v>
      </c>
      <c r="J42" s="9">
        <v>0</v>
      </c>
      <c r="K42" s="9">
        <v>92.10578042870202</v>
      </c>
      <c r="L42" s="9">
        <v>0</v>
      </c>
      <c r="M42" s="9">
        <v>0</v>
      </c>
      <c r="N42" s="9">
        <v>435390</v>
      </c>
      <c r="O42" s="9">
        <v>37464.84557068348</v>
      </c>
      <c r="P42" s="9">
        <v>33030.56840727432</v>
      </c>
      <c r="Q42" s="9">
        <v>4115.982686825679</v>
      </c>
      <c r="R42" s="9">
        <v>818.4244831274264</v>
      </c>
      <c r="S42" s="9">
        <v>0</v>
      </c>
      <c r="T42" s="9">
        <v>0</v>
      </c>
      <c r="U42" s="9">
        <v>0.05263157933950424</v>
      </c>
      <c r="V42" s="9">
        <v>0</v>
      </c>
      <c r="W42" s="9">
        <v>4287.19387483038</v>
      </c>
      <c r="X42" s="9">
        <v>34008.36527434457</v>
      </c>
      <c r="Y42" s="9">
        <v>600.0922206450923</v>
      </c>
      <c r="Z42" s="9">
        <v>326638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48.226762963102374</v>
      </c>
      <c r="AG42" s="9">
        <v>0</v>
      </c>
      <c r="AH42" s="9">
        <v>0</v>
      </c>
      <c r="AI42" s="9">
        <v>67096.14285713434</v>
      </c>
      <c r="AJ42" s="9"/>
      <c r="AK42" s="9"/>
      <c r="AL42" s="11"/>
      <c r="AM42" s="11"/>
      <c r="AN42" s="11"/>
      <c r="AP42" s="16"/>
    </row>
    <row r="43" spans="1:42" s="8" customFormat="1" ht="15">
      <c r="A43" s="8">
        <v>41</v>
      </c>
      <c r="B43" s="8">
        <v>41</v>
      </c>
      <c r="C43" s="8" t="s">
        <v>63</v>
      </c>
      <c r="D43" s="9">
        <v>4684.578904032707</v>
      </c>
      <c r="E43" s="9">
        <v>0</v>
      </c>
      <c r="F43" s="9">
        <v>4754</v>
      </c>
      <c r="G43" s="9">
        <v>0</v>
      </c>
      <c r="H43" s="9">
        <v>41.78671458363533</v>
      </c>
      <c r="I43" s="9">
        <v>2.7275061187829124</v>
      </c>
      <c r="J43" s="9">
        <v>0</v>
      </c>
      <c r="K43" s="9">
        <v>0.17380961446360743</v>
      </c>
      <c r="L43" s="9">
        <v>0</v>
      </c>
      <c r="M43" s="9">
        <v>0</v>
      </c>
      <c r="N43" s="9">
        <v>24148</v>
      </c>
      <c r="O43" s="9">
        <v>15484.044099546969</v>
      </c>
      <c r="P43" s="9">
        <v>6634.983379408717</v>
      </c>
      <c r="Q43" s="9">
        <v>3622.5658908399055</v>
      </c>
      <c r="R43" s="9">
        <v>533.5362559133791</v>
      </c>
      <c r="S43" s="9">
        <v>0</v>
      </c>
      <c r="T43" s="9">
        <v>0</v>
      </c>
      <c r="U43" s="9">
        <v>4.526315789669752</v>
      </c>
      <c r="V43" s="9">
        <v>0</v>
      </c>
      <c r="W43" s="9">
        <v>6087.407029478345</v>
      </c>
      <c r="X43" s="9">
        <v>40110.80091235787</v>
      </c>
      <c r="Y43" s="9">
        <v>33.05791273615614</v>
      </c>
      <c r="Z43" s="9">
        <v>7127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0.04315141601546202</v>
      </c>
      <c r="AG43" s="9">
        <v>0</v>
      </c>
      <c r="AH43" s="9">
        <v>0</v>
      </c>
      <c r="AI43" s="9">
        <v>0</v>
      </c>
      <c r="AJ43" s="9"/>
      <c r="AK43" s="9"/>
      <c r="AL43" s="11"/>
      <c r="AM43" s="11"/>
      <c r="AN43" s="11"/>
      <c r="AP43" s="16"/>
    </row>
    <row r="44" spans="1:42" s="8" customFormat="1" ht="15">
      <c r="A44" s="8">
        <v>42</v>
      </c>
      <c r="B44" s="8">
        <v>42</v>
      </c>
      <c r="C44" s="8" t="s">
        <v>64</v>
      </c>
      <c r="D44" s="9">
        <v>0</v>
      </c>
      <c r="E44" s="9">
        <v>131533</v>
      </c>
      <c r="F44" s="9">
        <v>176206</v>
      </c>
      <c r="G44" s="9">
        <v>0</v>
      </c>
      <c r="H44" s="9">
        <v>60815.75234424509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104815</v>
      </c>
      <c r="O44" s="9">
        <v>181241.5017353259</v>
      </c>
      <c r="P44" s="9">
        <v>45173.00185789121</v>
      </c>
      <c r="Q44" s="9">
        <v>3818.1979408107</v>
      </c>
      <c r="R44" s="9">
        <v>828.4912049371633</v>
      </c>
      <c r="S44" s="9">
        <v>0</v>
      </c>
      <c r="T44" s="9">
        <v>0</v>
      </c>
      <c r="U44" s="9">
        <v>3648.1789473686367</v>
      </c>
      <c r="V44" s="9">
        <v>69165.18634801311</v>
      </c>
      <c r="W44" s="9">
        <v>35805.68693248322</v>
      </c>
      <c r="X44" s="9">
        <v>12967.675730777904</v>
      </c>
      <c r="Y44" s="9">
        <v>14.88907565754198</v>
      </c>
      <c r="Z44" s="9">
        <v>41845</v>
      </c>
      <c r="AA44" s="9">
        <v>0</v>
      </c>
      <c r="AB44" s="9">
        <v>0</v>
      </c>
      <c r="AC44" s="9">
        <v>30000</v>
      </c>
      <c r="AD44" s="9">
        <v>0</v>
      </c>
      <c r="AE44" s="9">
        <v>0</v>
      </c>
      <c r="AF44" s="9">
        <v>14.97623958314216</v>
      </c>
      <c r="AG44" s="9">
        <v>0</v>
      </c>
      <c r="AH44" s="9">
        <v>0</v>
      </c>
      <c r="AI44" s="9">
        <v>0</v>
      </c>
      <c r="AJ44" s="9"/>
      <c r="AK44" s="9"/>
      <c r="AL44" s="11"/>
      <c r="AM44" s="11"/>
      <c r="AN44" s="11"/>
      <c r="AP44" s="16"/>
    </row>
    <row r="45" spans="1:42" s="8" customFormat="1" ht="15">
      <c r="A45" s="8">
        <v>43</v>
      </c>
      <c r="B45" s="8">
        <v>43</v>
      </c>
      <c r="C45" s="8" t="s">
        <v>65</v>
      </c>
      <c r="D45" s="9">
        <v>0</v>
      </c>
      <c r="E45" s="9">
        <v>16055</v>
      </c>
      <c r="F45" s="9">
        <v>61352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377001</v>
      </c>
      <c r="O45" s="9">
        <v>79872.69884174503</v>
      </c>
      <c r="P45" s="9">
        <v>102667.10627611494</v>
      </c>
      <c r="Q45" s="9">
        <v>4861.890108881984</v>
      </c>
      <c r="R45" s="9">
        <v>1509.00159927184</v>
      </c>
      <c r="S45" s="9">
        <v>0</v>
      </c>
      <c r="T45" s="9">
        <v>0</v>
      </c>
      <c r="U45" s="9">
        <v>10812.52999999933</v>
      </c>
      <c r="V45" s="9">
        <v>4075.354013605509</v>
      </c>
      <c r="W45" s="9">
        <v>1993.8583205905743</v>
      </c>
      <c r="X45" s="9">
        <v>115469.52433803212</v>
      </c>
      <c r="Y45" s="9">
        <v>811.6108024513815</v>
      </c>
      <c r="Z45" s="9">
        <v>354673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205636.92084942758</v>
      </c>
      <c r="AJ45" s="9"/>
      <c r="AK45" s="9"/>
      <c r="AL45" s="11"/>
      <c r="AM45" s="11"/>
      <c r="AN45" s="11"/>
      <c r="AP45" s="16"/>
    </row>
    <row r="46" spans="1:42" s="8" customFormat="1" ht="15">
      <c r="A46" s="8">
        <v>44</v>
      </c>
      <c r="B46" s="8">
        <v>44</v>
      </c>
      <c r="C46" s="8" t="s">
        <v>66</v>
      </c>
      <c r="D46" s="9">
        <v>0</v>
      </c>
      <c r="E46" s="9">
        <v>408</v>
      </c>
      <c r="F46" s="9">
        <v>3478</v>
      </c>
      <c r="G46" s="9">
        <v>0</v>
      </c>
      <c r="H46" s="9">
        <v>26866.84807814099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83601</v>
      </c>
      <c r="O46" s="9">
        <v>106106.15393193811</v>
      </c>
      <c r="P46" s="9">
        <v>60215.52769387979</v>
      </c>
      <c r="Q46" s="9">
        <v>34943.93168445211</v>
      </c>
      <c r="R46" s="9">
        <v>2281.119162074814</v>
      </c>
      <c r="S46" s="9">
        <v>0</v>
      </c>
      <c r="T46" s="9">
        <v>0</v>
      </c>
      <c r="U46" s="9">
        <v>6.893233081325889</v>
      </c>
      <c r="V46" s="9">
        <v>0</v>
      </c>
      <c r="W46" s="9">
        <v>114.73997764987871</v>
      </c>
      <c r="X46" s="9">
        <v>67826.02943500131</v>
      </c>
      <c r="Y46" s="9">
        <v>238.01697170030093</v>
      </c>
      <c r="Z46" s="9">
        <v>152549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6.616120629150828</v>
      </c>
      <c r="AG46" s="9">
        <v>0</v>
      </c>
      <c r="AH46" s="9">
        <v>0</v>
      </c>
      <c r="AI46" s="9">
        <v>0</v>
      </c>
      <c r="AJ46" s="9"/>
      <c r="AK46" s="9"/>
      <c r="AL46" s="11"/>
      <c r="AM46" s="11"/>
      <c r="AN46" s="11"/>
      <c r="AP46" s="16"/>
    </row>
    <row r="47" spans="1:42" s="8" customFormat="1" ht="15">
      <c r="A47" s="8">
        <v>45</v>
      </c>
      <c r="B47" s="8">
        <v>45</v>
      </c>
      <c r="C47" s="8" t="s">
        <v>67</v>
      </c>
      <c r="D47" s="9">
        <v>0</v>
      </c>
      <c r="E47" s="9">
        <v>2234</v>
      </c>
      <c r="F47" s="9">
        <v>6482</v>
      </c>
      <c r="G47" s="9">
        <v>0</v>
      </c>
      <c r="H47" s="9">
        <v>4046.8892502635717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247706</v>
      </c>
      <c r="O47" s="9">
        <v>13933.918334271759</v>
      </c>
      <c r="P47" s="9">
        <v>143693.3697006274</v>
      </c>
      <c r="Q47" s="9">
        <v>8174.143092871527</v>
      </c>
      <c r="R47" s="9">
        <v>4176.682878838619</v>
      </c>
      <c r="S47" s="9">
        <v>0</v>
      </c>
      <c r="T47" s="9">
        <v>0</v>
      </c>
      <c r="U47" s="9">
        <v>0.3744360897690058</v>
      </c>
      <c r="V47" s="9">
        <v>0</v>
      </c>
      <c r="W47" s="9">
        <v>48.789415856823325</v>
      </c>
      <c r="X47" s="9">
        <v>477801.6403450649</v>
      </c>
      <c r="Y47" s="9">
        <v>219.84813462168677</v>
      </c>
      <c r="Z47" s="9">
        <v>530447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0.9965704713358718</v>
      </c>
      <c r="AG47" s="9">
        <v>0</v>
      </c>
      <c r="AH47" s="9">
        <v>0</v>
      </c>
      <c r="AI47" s="9">
        <v>0</v>
      </c>
      <c r="AJ47" s="9"/>
      <c r="AK47" s="9"/>
      <c r="AL47" s="11"/>
      <c r="AM47" s="11"/>
      <c r="AN47" s="11"/>
      <c r="AP47" s="16"/>
    </row>
    <row r="48" spans="1:42" s="8" customFormat="1" ht="15">
      <c r="A48" s="8">
        <v>46</v>
      </c>
      <c r="B48" s="8">
        <v>46</v>
      </c>
      <c r="C48" s="8" t="s">
        <v>68</v>
      </c>
      <c r="D48" s="9">
        <v>0</v>
      </c>
      <c r="E48" s="9">
        <v>0</v>
      </c>
      <c r="F48" s="9">
        <v>4176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182269</v>
      </c>
      <c r="O48" s="9">
        <v>17318.646481011063</v>
      </c>
      <c r="P48" s="9">
        <v>73638.92781245243</v>
      </c>
      <c r="Q48" s="9">
        <v>11848.749036413152</v>
      </c>
      <c r="R48" s="9">
        <v>6004.799559477484</v>
      </c>
      <c r="S48" s="9">
        <v>0</v>
      </c>
      <c r="T48" s="9">
        <v>0</v>
      </c>
      <c r="U48" s="9">
        <v>5.060902256518602</v>
      </c>
      <c r="V48" s="9">
        <v>28.430000000167638</v>
      </c>
      <c r="W48" s="9">
        <v>67.75189400510862</v>
      </c>
      <c r="X48" s="9">
        <v>87976.78044802416</v>
      </c>
      <c r="Y48" s="9">
        <v>13.223165094459546</v>
      </c>
      <c r="Z48" s="9">
        <v>175795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/>
      <c r="AK48" s="9"/>
      <c r="AL48" s="11"/>
      <c r="AM48" s="11"/>
      <c r="AN48" s="11"/>
      <c r="AP48" s="16"/>
    </row>
    <row r="49" spans="1:42" s="8" customFormat="1" ht="15">
      <c r="A49" s="8">
        <v>47</v>
      </c>
      <c r="B49" s="8">
        <v>47</v>
      </c>
      <c r="C49" s="8" t="s">
        <v>69</v>
      </c>
      <c r="D49" s="9">
        <v>0</v>
      </c>
      <c r="E49" s="9">
        <v>0</v>
      </c>
      <c r="F49" s="9">
        <v>20986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178727</v>
      </c>
      <c r="O49" s="9">
        <v>5850.796138020232</v>
      </c>
      <c r="P49" s="9">
        <v>103875.39398418693</v>
      </c>
      <c r="Q49" s="9">
        <v>19154.59421291144</v>
      </c>
      <c r="R49" s="9">
        <v>7185.626027753751</v>
      </c>
      <c r="S49" s="9">
        <v>0</v>
      </c>
      <c r="T49" s="9">
        <v>0</v>
      </c>
      <c r="U49" s="9">
        <v>761.6591659598053</v>
      </c>
      <c r="V49" s="9">
        <v>10.360824742354453</v>
      </c>
      <c r="W49" s="9">
        <v>3750.4169706809334</v>
      </c>
      <c r="X49" s="9">
        <v>59498.74747062847</v>
      </c>
      <c r="Y49" s="9">
        <v>14.88907565754198</v>
      </c>
      <c r="Z49" s="9">
        <v>124976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/>
      <c r="AK49" s="9"/>
      <c r="AL49" s="11"/>
      <c r="AM49" s="11"/>
      <c r="AN49" s="11"/>
      <c r="AP49" s="16"/>
    </row>
    <row r="50" spans="1:42" s="8" customFormat="1" ht="15">
      <c r="A50" s="8">
        <v>48</v>
      </c>
      <c r="B50" s="8">
        <v>48</v>
      </c>
      <c r="C50" s="8" t="s">
        <v>70</v>
      </c>
      <c r="D50" s="9">
        <v>0</v>
      </c>
      <c r="E50" s="9">
        <v>0</v>
      </c>
      <c r="F50" s="9">
        <v>6771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92276</v>
      </c>
      <c r="O50" s="9">
        <v>2630.955711491406</v>
      </c>
      <c r="P50" s="9">
        <v>65191.00815593777</v>
      </c>
      <c r="Q50" s="9">
        <v>4342.453286545584</v>
      </c>
      <c r="R50" s="9">
        <v>2270.045768084121</v>
      </c>
      <c r="S50" s="9">
        <v>0</v>
      </c>
      <c r="T50" s="9">
        <v>0</v>
      </c>
      <c r="U50" s="9">
        <v>0</v>
      </c>
      <c r="V50" s="9">
        <v>0</v>
      </c>
      <c r="W50" s="9">
        <v>0.10526315774768591</v>
      </c>
      <c r="X50" s="9">
        <v>47897.763054613955</v>
      </c>
      <c r="Y50" s="9">
        <v>4.945671984147339</v>
      </c>
      <c r="Z50" s="9">
        <v>64124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/>
      <c r="AK50" s="9"/>
      <c r="AL50" s="11"/>
      <c r="AM50" s="11"/>
      <c r="AN50" s="11"/>
      <c r="AP50" s="16"/>
    </row>
    <row r="51" spans="1:42" s="8" customFormat="1" ht="15">
      <c r="A51" s="8">
        <v>49</v>
      </c>
      <c r="B51" s="8">
        <v>49</v>
      </c>
      <c r="C51" s="8" t="s">
        <v>71</v>
      </c>
      <c r="D51" s="9">
        <v>0</v>
      </c>
      <c r="E51" s="9">
        <v>0</v>
      </c>
      <c r="F51" s="9">
        <v>1296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38726</v>
      </c>
      <c r="O51" s="9">
        <v>5859.855902867392</v>
      </c>
      <c r="P51" s="9">
        <v>12895.46822941536</v>
      </c>
      <c r="Q51" s="9">
        <v>829.7497291867621</v>
      </c>
      <c r="R51" s="9">
        <v>441.9290874451981</v>
      </c>
      <c r="S51" s="9">
        <v>0</v>
      </c>
      <c r="T51" s="9">
        <v>0</v>
      </c>
      <c r="U51" s="9">
        <v>0.06315789557993412</v>
      </c>
      <c r="V51" s="9">
        <v>0</v>
      </c>
      <c r="W51" s="9">
        <v>259.5368421054445</v>
      </c>
      <c r="X51" s="9">
        <v>11251.36570758652</v>
      </c>
      <c r="Y51" s="9">
        <v>0</v>
      </c>
      <c r="Z51" s="9">
        <v>45850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/>
      <c r="AK51" s="9"/>
      <c r="AL51" s="11"/>
      <c r="AM51" s="11"/>
      <c r="AN51" s="11"/>
      <c r="AP51" s="16"/>
    </row>
    <row r="52" spans="1:42" s="8" customFormat="1" ht="15">
      <c r="A52" s="8">
        <v>50</v>
      </c>
      <c r="B52" s="8">
        <v>50</v>
      </c>
      <c r="C52" s="8" t="s">
        <v>211</v>
      </c>
      <c r="D52" s="9">
        <v>0</v>
      </c>
      <c r="E52" s="9">
        <v>0</v>
      </c>
      <c r="F52" s="9">
        <v>576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44508</v>
      </c>
      <c r="O52" s="9">
        <v>2019.421584336087</v>
      </c>
      <c r="P52" s="9">
        <v>13386.051208631601</v>
      </c>
      <c r="Q52" s="9">
        <v>10147.810276814154</v>
      </c>
      <c r="R52" s="9">
        <v>2076.7647093381383</v>
      </c>
      <c r="S52" s="9">
        <v>0</v>
      </c>
      <c r="T52" s="9">
        <v>0</v>
      </c>
      <c r="U52" s="9">
        <v>0</v>
      </c>
      <c r="V52" s="9">
        <v>0</v>
      </c>
      <c r="W52" s="9">
        <v>2.8210526313632727</v>
      </c>
      <c r="X52" s="9">
        <v>13349.077958155423</v>
      </c>
      <c r="Y52" s="9">
        <v>0</v>
      </c>
      <c r="Z52" s="9">
        <v>29839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/>
      <c r="AK52" s="9"/>
      <c r="AL52" s="11"/>
      <c r="AM52" s="11"/>
      <c r="AN52" s="11"/>
      <c r="AP52" s="16"/>
    </row>
    <row r="53" spans="1:42" s="8" customFormat="1" ht="15">
      <c r="A53" s="8">
        <v>51</v>
      </c>
      <c r="B53" s="8">
        <v>51</v>
      </c>
      <c r="C53" s="8" t="s">
        <v>212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58641</v>
      </c>
      <c r="O53" s="9">
        <v>386.8519589547068</v>
      </c>
      <c r="P53" s="9">
        <v>18061.73096116865</v>
      </c>
      <c r="Q53" s="9">
        <v>524.2553457347676</v>
      </c>
      <c r="R53" s="9">
        <v>465.0825476074242</v>
      </c>
      <c r="S53" s="9">
        <v>0</v>
      </c>
      <c r="T53" s="9">
        <v>0</v>
      </c>
      <c r="U53" s="9">
        <v>0</v>
      </c>
      <c r="V53" s="9">
        <v>18.166666666511446</v>
      </c>
      <c r="W53" s="9">
        <v>0.2356605799868703</v>
      </c>
      <c r="X53" s="9">
        <v>8549.766597008333</v>
      </c>
      <c r="Y53" s="9">
        <v>41.387465551561036</v>
      </c>
      <c r="Z53" s="9">
        <v>57945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/>
      <c r="AK53" s="9"/>
      <c r="AL53" s="11"/>
      <c r="AM53" s="11"/>
      <c r="AN53" s="11"/>
      <c r="AP53" s="16"/>
    </row>
    <row r="54" spans="1:42" s="8" customFormat="1" ht="15">
      <c r="A54" s="8">
        <v>52</v>
      </c>
      <c r="B54" s="8">
        <v>52</v>
      </c>
      <c r="C54" s="8" t="s">
        <v>244</v>
      </c>
      <c r="D54" s="9">
        <v>0</v>
      </c>
      <c r="E54" s="9">
        <v>0</v>
      </c>
      <c r="F54" s="9">
        <v>2881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78717</v>
      </c>
      <c r="O54" s="9">
        <v>214.7164268679917</v>
      </c>
      <c r="P54" s="9">
        <v>2264.1514863856137</v>
      </c>
      <c r="Q54" s="9">
        <v>5496.007788097952</v>
      </c>
      <c r="R54" s="9">
        <v>6685.309953812277</v>
      </c>
      <c r="S54" s="9">
        <v>0</v>
      </c>
      <c r="T54" s="9">
        <v>0</v>
      </c>
      <c r="U54" s="9">
        <v>0</v>
      </c>
      <c r="V54" s="9">
        <v>0</v>
      </c>
      <c r="W54" s="9">
        <v>3.102040816564113</v>
      </c>
      <c r="X54" s="9">
        <v>6166.002675908618</v>
      </c>
      <c r="Y54" s="9">
        <v>0</v>
      </c>
      <c r="Z54" s="9">
        <v>60631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/>
      <c r="AK54" s="9"/>
      <c r="AL54" s="11"/>
      <c r="AM54" s="11"/>
      <c r="AN54" s="11"/>
      <c r="AP54" s="16"/>
    </row>
    <row r="55" spans="1:42" s="8" customFormat="1" ht="15">
      <c r="A55" s="8">
        <v>53</v>
      </c>
      <c r="B55" s="8">
        <v>53</v>
      </c>
      <c r="C55" s="8" t="s">
        <v>213</v>
      </c>
      <c r="D55" s="9">
        <v>0</v>
      </c>
      <c r="E55" s="9">
        <v>0</v>
      </c>
      <c r="F55" s="9">
        <v>72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4399</v>
      </c>
      <c r="O55" s="9">
        <v>0</v>
      </c>
      <c r="P55" s="9">
        <v>3129.232995004859</v>
      </c>
      <c r="Q55" s="9">
        <v>3677.4970575805055</v>
      </c>
      <c r="R55" s="9">
        <v>5709.8446104537</v>
      </c>
      <c r="S55" s="9">
        <v>0</v>
      </c>
      <c r="T55" s="9">
        <v>0</v>
      </c>
      <c r="U55" s="9">
        <v>0.06315789557993412</v>
      </c>
      <c r="V55" s="9">
        <v>0</v>
      </c>
      <c r="W55" s="9">
        <v>0</v>
      </c>
      <c r="X55" s="9">
        <v>5466.765259053558</v>
      </c>
      <c r="Y55" s="9">
        <v>0</v>
      </c>
      <c r="Z55" s="9">
        <v>34005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/>
      <c r="AK55" s="9"/>
      <c r="AL55" s="11"/>
      <c r="AM55" s="11"/>
      <c r="AN55" s="11"/>
      <c r="AP55" s="16"/>
    </row>
    <row r="56" spans="1:42" s="8" customFormat="1" ht="15">
      <c r="A56" s="8">
        <v>54</v>
      </c>
      <c r="B56" s="8">
        <v>54</v>
      </c>
      <c r="C56" s="8" t="s">
        <v>214</v>
      </c>
      <c r="D56" s="9">
        <v>0</v>
      </c>
      <c r="E56" s="9">
        <v>0</v>
      </c>
      <c r="F56" s="9">
        <v>4970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266616</v>
      </c>
      <c r="O56" s="9">
        <v>859.7716839555651</v>
      </c>
      <c r="P56" s="9">
        <v>21417.076275812462</v>
      </c>
      <c r="Q56" s="9">
        <v>109.86233348120004</v>
      </c>
      <c r="R56" s="9">
        <v>271.801488861558</v>
      </c>
      <c r="S56" s="9">
        <v>0</v>
      </c>
      <c r="T56" s="9">
        <v>0</v>
      </c>
      <c r="U56" s="9">
        <v>0.14432989619672298</v>
      </c>
      <c r="V56" s="9">
        <v>36.333333333488554</v>
      </c>
      <c r="W56" s="9">
        <v>0</v>
      </c>
      <c r="X56" s="9">
        <v>151512.03482504655</v>
      </c>
      <c r="Y56" s="9">
        <v>0</v>
      </c>
      <c r="Z56" s="9">
        <v>130399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/>
      <c r="AK56" s="9"/>
      <c r="AL56" s="11"/>
      <c r="AM56" s="11"/>
      <c r="AN56" s="11"/>
      <c r="AP56" s="16"/>
    </row>
    <row r="57" spans="1:42" s="8" customFormat="1" ht="15">
      <c r="A57" s="8">
        <v>55</v>
      </c>
      <c r="B57" s="8">
        <v>55</v>
      </c>
      <c r="C57" s="8" t="s">
        <v>215</v>
      </c>
      <c r="D57" s="9">
        <v>0</v>
      </c>
      <c r="E57" s="9">
        <v>0</v>
      </c>
      <c r="F57" s="9">
        <v>5402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218837</v>
      </c>
      <c r="O57" s="9">
        <v>5902.436797646806</v>
      </c>
      <c r="P57" s="9">
        <v>62102.152360868175</v>
      </c>
      <c r="Q57" s="9">
        <v>3221.6647441016976</v>
      </c>
      <c r="R57" s="9">
        <v>12656.889331317856</v>
      </c>
      <c r="S57" s="9">
        <v>0</v>
      </c>
      <c r="T57" s="9">
        <v>0</v>
      </c>
      <c r="U57" s="9">
        <v>2814.346350098029</v>
      </c>
      <c r="V57" s="9">
        <v>1780.1161616160534</v>
      </c>
      <c r="W57" s="9">
        <v>40.25879851123318</v>
      </c>
      <c r="X57" s="9">
        <v>62391.04769489542</v>
      </c>
      <c r="Y57" s="9">
        <v>77.67308000368939</v>
      </c>
      <c r="Z57" s="9">
        <v>112095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/>
      <c r="AK57" s="9"/>
      <c r="AL57" s="11"/>
      <c r="AM57" s="11"/>
      <c r="AN57" s="11"/>
      <c r="AP57" s="16"/>
    </row>
    <row r="58" spans="1:42" s="8" customFormat="1" ht="15">
      <c r="A58" s="8">
        <v>56</v>
      </c>
      <c r="B58" s="8">
        <v>56</v>
      </c>
      <c r="C58" s="8" t="s">
        <v>72</v>
      </c>
      <c r="D58" s="9">
        <v>0</v>
      </c>
      <c r="E58" s="9">
        <v>0</v>
      </c>
      <c r="F58" s="9">
        <v>3097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36486</v>
      </c>
      <c r="O58" s="9">
        <v>947.6514029670507</v>
      </c>
      <c r="P58" s="9">
        <v>14590.30119670974</v>
      </c>
      <c r="Q58" s="9">
        <v>1740.4506514651002</v>
      </c>
      <c r="R58" s="9">
        <v>1407.3277089941548</v>
      </c>
      <c r="S58" s="9">
        <v>0</v>
      </c>
      <c r="T58" s="9">
        <v>0</v>
      </c>
      <c r="U58" s="9">
        <v>0.14432989619672298</v>
      </c>
      <c r="V58" s="9">
        <v>0</v>
      </c>
      <c r="W58" s="9">
        <v>0.4489795919507742</v>
      </c>
      <c r="X58" s="9">
        <v>29304.404470042326</v>
      </c>
      <c r="Y58" s="9">
        <v>142.12299491291196</v>
      </c>
      <c r="Z58" s="9">
        <v>90767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/>
      <c r="AK58" s="9"/>
      <c r="AL58" s="11"/>
      <c r="AM58" s="11"/>
      <c r="AN58" s="11"/>
      <c r="AP58" s="16"/>
    </row>
    <row r="59" spans="1:42" s="8" customFormat="1" ht="15">
      <c r="A59" s="8">
        <v>57</v>
      </c>
      <c r="B59" s="8">
        <v>57</v>
      </c>
      <c r="C59" s="8" t="s">
        <v>73</v>
      </c>
      <c r="D59" s="9">
        <v>0</v>
      </c>
      <c r="E59" s="9">
        <v>0</v>
      </c>
      <c r="F59" s="9">
        <v>5186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84497</v>
      </c>
      <c r="O59" s="9">
        <v>1811.0469928607345</v>
      </c>
      <c r="P59" s="9">
        <v>72808.1669237786</v>
      </c>
      <c r="Q59" s="9">
        <v>6630.288196057198</v>
      </c>
      <c r="R59" s="9">
        <v>2316.352688408806</v>
      </c>
      <c r="S59" s="9">
        <v>0</v>
      </c>
      <c r="T59" s="9">
        <v>0</v>
      </c>
      <c r="U59" s="9">
        <v>12.989690721035004</v>
      </c>
      <c r="V59" s="9">
        <v>0</v>
      </c>
      <c r="W59" s="9">
        <v>101.39641311066225</v>
      </c>
      <c r="X59" s="9">
        <v>124051.07445398625</v>
      </c>
      <c r="Y59" s="9">
        <v>28.112240752001526</v>
      </c>
      <c r="Z59" s="9">
        <v>268953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/>
      <c r="AK59" s="9"/>
      <c r="AL59" s="11"/>
      <c r="AM59" s="11"/>
      <c r="AN59" s="11"/>
      <c r="AP59" s="16"/>
    </row>
    <row r="60" spans="1:42" s="8" customFormat="1" ht="15">
      <c r="A60" s="8">
        <v>58</v>
      </c>
      <c r="B60" s="8">
        <v>58</v>
      </c>
      <c r="C60" s="8" t="s">
        <v>216</v>
      </c>
      <c r="D60" s="9">
        <v>0</v>
      </c>
      <c r="E60" s="9">
        <v>0</v>
      </c>
      <c r="F60" s="9">
        <v>14334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14130</v>
      </c>
      <c r="O60" s="9">
        <v>18421.219862857834</v>
      </c>
      <c r="P60" s="9">
        <v>22734.382423709612</v>
      </c>
      <c r="Q60" s="9">
        <v>7062.99159722426</v>
      </c>
      <c r="R60" s="9">
        <v>84607.77679386549</v>
      </c>
      <c r="S60" s="9">
        <v>0</v>
      </c>
      <c r="T60" s="9">
        <v>0</v>
      </c>
      <c r="U60" s="9">
        <v>0.9157894738018513</v>
      </c>
      <c r="V60" s="9">
        <v>1736.3773684208281</v>
      </c>
      <c r="W60" s="9">
        <v>0</v>
      </c>
      <c r="X60" s="9">
        <v>22852.350123601966</v>
      </c>
      <c r="Y60" s="9">
        <v>81.00490112984698</v>
      </c>
      <c r="Z60" s="9">
        <v>83745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/>
      <c r="AK60" s="9"/>
      <c r="AL60" s="11"/>
      <c r="AM60" s="11"/>
      <c r="AN60" s="11"/>
      <c r="AP60" s="16"/>
    </row>
    <row r="61" spans="1:42" s="8" customFormat="1" ht="15">
      <c r="A61" s="8">
        <v>59</v>
      </c>
      <c r="B61" s="8">
        <v>59</v>
      </c>
      <c r="C61" s="8" t="s">
        <v>217</v>
      </c>
      <c r="D61" s="9">
        <v>0</v>
      </c>
      <c r="E61" s="9">
        <v>0</v>
      </c>
      <c r="F61" s="9">
        <v>95234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430894</v>
      </c>
      <c r="O61" s="9">
        <v>53870.26775514521</v>
      </c>
      <c r="P61" s="9">
        <v>178698.38318474963</v>
      </c>
      <c r="Q61" s="9">
        <v>32498.049207476317</v>
      </c>
      <c r="R61" s="9">
        <v>34324.501354485285</v>
      </c>
      <c r="S61" s="9">
        <v>0</v>
      </c>
      <c r="T61" s="9">
        <v>0</v>
      </c>
      <c r="U61" s="9">
        <v>86.66153011471033</v>
      </c>
      <c r="V61" s="9">
        <v>1271.9292982458137</v>
      </c>
      <c r="W61" s="9">
        <v>0.10526315774768591</v>
      </c>
      <c r="X61" s="9">
        <v>560756.6247993056</v>
      </c>
      <c r="Y61" s="9">
        <v>1084.351597450921</v>
      </c>
      <c r="Z61" s="9">
        <v>491855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/>
      <c r="AK61" s="9"/>
      <c r="AL61" s="11"/>
      <c r="AM61" s="11"/>
      <c r="AN61" s="11"/>
      <c r="AP61" s="16"/>
    </row>
    <row r="62" spans="1:42" s="8" customFormat="1" ht="15">
      <c r="A62" s="8">
        <v>60</v>
      </c>
      <c r="B62" s="8">
        <v>60</v>
      </c>
      <c r="C62" s="8" t="s">
        <v>74</v>
      </c>
      <c r="D62" s="9">
        <v>0</v>
      </c>
      <c r="E62" s="9">
        <v>0</v>
      </c>
      <c r="F62" s="9">
        <v>792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21991</v>
      </c>
      <c r="O62" s="9">
        <v>4484.583599131554</v>
      </c>
      <c r="P62" s="9">
        <v>16439.57695375802</v>
      </c>
      <c r="Q62" s="9">
        <v>6994.568564968533</v>
      </c>
      <c r="R62" s="9">
        <v>1066.0658396456856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7977.663255943917</v>
      </c>
      <c r="Y62" s="9">
        <v>0</v>
      </c>
      <c r="Z62" s="9">
        <v>55713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/>
      <c r="AK62" s="9"/>
      <c r="AL62" s="11"/>
      <c r="AM62" s="11"/>
      <c r="AN62" s="11"/>
      <c r="AP62" s="16"/>
    </row>
    <row r="63" spans="1:42" s="8" customFormat="1" ht="15">
      <c r="A63" s="8">
        <v>61</v>
      </c>
      <c r="B63" s="8">
        <v>61</v>
      </c>
      <c r="C63" s="8" t="s">
        <v>75</v>
      </c>
      <c r="D63" s="9">
        <v>0</v>
      </c>
      <c r="E63" s="9">
        <v>0</v>
      </c>
      <c r="F63" s="9">
        <v>104352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30908</v>
      </c>
      <c r="O63" s="9">
        <v>79439.64208207093</v>
      </c>
      <c r="P63" s="9">
        <v>23941.660701782443</v>
      </c>
      <c r="Q63" s="9">
        <v>5349.52467678953</v>
      </c>
      <c r="R63" s="9">
        <v>13213.579047393403</v>
      </c>
      <c r="S63" s="9">
        <v>4608.291275619003</v>
      </c>
      <c r="T63" s="9">
        <v>0</v>
      </c>
      <c r="U63" s="9">
        <v>0.06315789557993412</v>
      </c>
      <c r="V63" s="9">
        <v>0</v>
      </c>
      <c r="W63" s="9">
        <v>0</v>
      </c>
      <c r="X63" s="9">
        <v>7214.858801191673</v>
      </c>
      <c r="Y63" s="9">
        <v>0</v>
      </c>
      <c r="Z63" s="9">
        <v>48083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/>
      <c r="AK63" s="9"/>
      <c r="AL63" s="11"/>
      <c r="AM63" s="11"/>
      <c r="AN63" s="11"/>
      <c r="AP63" s="16"/>
    </row>
    <row r="64" spans="1:42" s="8" customFormat="1" ht="15">
      <c r="A64" s="8">
        <v>62</v>
      </c>
      <c r="B64" s="8">
        <v>62</v>
      </c>
      <c r="C64" s="8" t="s">
        <v>76</v>
      </c>
      <c r="D64" s="9">
        <v>0</v>
      </c>
      <c r="E64" s="9">
        <v>0</v>
      </c>
      <c r="F64" s="9">
        <v>3817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45122</v>
      </c>
      <c r="O64" s="9">
        <v>23249.16854967922</v>
      </c>
      <c r="P64" s="9">
        <v>20891.16324665211</v>
      </c>
      <c r="Q64" s="9">
        <v>492.4530913059134</v>
      </c>
      <c r="R64" s="9">
        <v>534.5429280941607</v>
      </c>
      <c r="S64" s="9">
        <v>0</v>
      </c>
      <c r="T64" s="9">
        <v>0</v>
      </c>
      <c r="U64" s="9">
        <v>376.3300000000745</v>
      </c>
      <c r="V64" s="9">
        <v>2310.048787879292</v>
      </c>
      <c r="W64" s="9">
        <v>2925.5</v>
      </c>
      <c r="X64" s="9">
        <v>13666.913147634827</v>
      </c>
      <c r="Y64" s="9">
        <v>0</v>
      </c>
      <c r="Z64" s="9">
        <v>98978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/>
      <c r="AK64" s="9"/>
      <c r="AL64" s="11"/>
      <c r="AM64" s="11"/>
      <c r="AN64" s="11"/>
      <c r="AP64" s="16"/>
    </row>
    <row r="65" spans="1:42" s="8" customFormat="1" ht="15">
      <c r="A65" s="8">
        <v>63</v>
      </c>
      <c r="B65" s="8">
        <v>63</v>
      </c>
      <c r="C65" s="8" t="s">
        <v>77</v>
      </c>
      <c r="D65" s="9">
        <v>0</v>
      </c>
      <c r="E65" s="9">
        <v>0</v>
      </c>
      <c r="F65" s="9">
        <v>8932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94516</v>
      </c>
      <c r="O65" s="9">
        <v>11465.13241353631</v>
      </c>
      <c r="P65" s="9">
        <v>42531.32355210837</v>
      </c>
      <c r="Q65" s="9">
        <v>2415.0439272266813</v>
      </c>
      <c r="R65" s="9">
        <v>1770.7363663235446</v>
      </c>
      <c r="S65" s="9">
        <v>0</v>
      </c>
      <c r="T65" s="9">
        <v>0</v>
      </c>
      <c r="U65" s="9">
        <v>17666.55102040805</v>
      </c>
      <c r="V65" s="9">
        <v>3607.409591836855</v>
      </c>
      <c r="W65" s="9">
        <v>1257.3822923107073</v>
      </c>
      <c r="X65" s="9">
        <v>28350.898901604116</v>
      </c>
      <c r="Y65" s="9">
        <v>0</v>
      </c>
      <c r="Z65" s="9">
        <v>74446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/>
      <c r="AK65" s="9"/>
      <c r="AL65" s="11"/>
      <c r="AM65" s="11"/>
      <c r="AN65" s="11"/>
      <c r="AP65" s="16"/>
    </row>
    <row r="66" spans="1:42" s="8" customFormat="1" ht="15">
      <c r="A66" s="8">
        <v>64</v>
      </c>
      <c r="B66" s="8">
        <v>64</v>
      </c>
      <c r="C66" s="8" t="s">
        <v>78</v>
      </c>
      <c r="D66" s="9">
        <v>0</v>
      </c>
      <c r="E66" s="9">
        <v>1119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34045</v>
      </c>
      <c r="O66" s="9">
        <v>38977.826300088316</v>
      </c>
      <c r="P66" s="9">
        <v>33894.640485894866</v>
      </c>
      <c r="Q66" s="9">
        <v>6789.299468200887</v>
      </c>
      <c r="R66" s="9">
        <v>0</v>
      </c>
      <c r="S66" s="9">
        <v>0</v>
      </c>
      <c r="T66" s="9">
        <v>0</v>
      </c>
      <c r="U66" s="9">
        <v>3614.0526315793395</v>
      </c>
      <c r="V66" s="9">
        <v>5695.438571428414</v>
      </c>
      <c r="W66" s="9">
        <v>19295.11482580891</v>
      </c>
      <c r="X66" s="9">
        <v>31.783518947660923</v>
      </c>
      <c r="Y66" s="9">
        <v>0</v>
      </c>
      <c r="Z66" s="9">
        <v>3793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/>
      <c r="AK66" s="9"/>
      <c r="AL66" s="11"/>
      <c r="AM66" s="11"/>
      <c r="AN66" s="11"/>
      <c r="AP66" s="16"/>
    </row>
    <row r="67" spans="1:42" s="8" customFormat="1" ht="15">
      <c r="A67" s="8">
        <v>65</v>
      </c>
      <c r="B67" s="8">
        <v>65</v>
      </c>
      <c r="C67" s="8" t="s">
        <v>79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338762</v>
      </c>
      <c r="O67" s="9">
        <v>4959.315277101472</v>
      </c>
      <c r="P67" s="9">
        <v>515835.8894865862</v>
      </c>
      <c r="Q67" s="9">
        <v>218493.052381753</v>
      </c>
      <c r="R67" s="9">
        <v>93971.84142123512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6356.703789597377</v>
      </c>
      <c r="Y67" s="9">
        <v>0</v>
      </c>
      <c r="Z67" s="9">
        <v>206810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680236.8954966962</v>
      </c>
      <c r="AJ67" s="9"/>
      <c r="AK67" s="9"/>
      <c r="AL67" s="11"/>
      <c r="AM67" s="11"/>
      <c r="AN67" s="11"/>
      <c r="AP67" s="16"/>
    </row>
    <row r="68" spans="1:42" s="8" customFormat="1" ht="15">
      <c r="A68" s="8">
        <v>66</v>
      </c>
      <c r="B68" s="8">
        <v>66</v>
      </c>
      <c r="C68" s="8" t="s">
        <v>80</v>
      </c>
      <c r="D68" s="9">
        <v>0</v>
      </c>
      <c r="E68" s="9">
        <v>1804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224617</v>
      </c>
      <c r="O68" s="9">
        <v>5267.34728188999</v>
      </c>
      <c r="P68" s="9">
        <v>128798.22064440325</v>
      </c>
      <c r="Q68" s="9">
        <v>96913.03370059468</v>
      </c>
      <c r="R68" s="9">
        <v>42724.17403248709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3305.4859705902636</v>
      </c>
      <c r="Y68" s="9">
        <v>0</v>
      </c>
      <c r="Z68" s="9">
        <v>66772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35101.49891348183</v>
      </c>
      <c r="AJ68" s="9"/>
      <c r="AK68" s="9"/>
      <c r="AL68" s="11"/>
      <c r="AM68" s="11"/>
      <c r="AN68" s="11"/>
      <c r="AP68" s="16"/>
    </row>
    <row r="69" spans="1:42" s="8" customFormat="1" ht="15">
      <c r="A69" s="8">
        <v>67</v>
      </c>
      <c r="B69" s="8">
        <v>67</v>
      </c>
      <c r="C69" s="8" t="s">
        <v>81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230112</v>
      </c>
      <c r="O69" s="9">
        <v>70759.48138241842</v>
      </c>
      <c r="P69" s="9">
        <v>151045.04837889224</v>
      </c>
      <c r="Q69" s="9">
        <v>2024117.1239227545</v>
      </c>
      <c r="R69" s="9">
        <v>137115.79775318608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2351.9804021501914</v>
      </c>
      <c r="Y69" s="9">
        <v>0</v>
      </c>
      <c r="Z69" s="9">
        <v>61763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394773.5746549368</v>
      </c>
      <c r="AJ69" s="9"/>
      <c r="AK69" s="9"/>
      <c r="AL69" s="11"/>
      <c r="AM69" s="11"/>
      <c r="AN69" s="11"/>
      <c r="AP69" s="16"/>
    </row>
    <row r="70" spans="1:42" s="8" customFormat="1" ht="15">
      <c r="A70" s="8">
        <v>68</v>
      </c>
      <c r="B70" s="8">
        <v>68</v>
      </c>
      <c r="C70" s="8" t="s">
        <v>82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66293</v>
      </c>
      <c r="O70" s="9">
        <v>1335.409338409081</v>
      </c>
      <c r="P70" s="9">
        <v>12178.77293055877</v>
      </c>
      <c r="Q70" s="9">
        <v>506323.69276032504</v>
      </c>
      <c r="R70" s="9">
        <v>39023.64709524659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985.2890873868018</v>
      </c>
      <c r="Y70" s="9">
        <v>0</v>
      </c>
      <c r="Z70" s="9">
        <v>28641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227630.45371481776</v>
      </c>
      <c r="AJ70" s="9"/>
      <c r="AK70" s="9"/>
      <c r="AL70" s="11"/>
      <c r="AM70" s="11"/>
      <c r="AN70" s="11"/>
      <c r="AP70" s="16"/>
    </row>
    <row r="71" spans="1:42" s="8" customFormat="1" ht="15">
      <c r="A71" s="8">
        <v>69</v>
      </c>
      <c r="B71" s="8">
        <v>69</v>
      </c>
      <c r="C71" s="8" t="s">
        <v>83</v>
      </c>
      <c r="D71" s="9">
        <v>0</v>
      </c>
      <c r="E71" s="9">
        <v>71421355</v>
      </c>
      <c r="F71" s="9">
        <v>0</v>
      </c>
      <c r="G71" s="9">
        <v>0</v>
      </c>
      <c r="H71" s="9">
        <v>2353715.390457699</v>
      </c>
      <c r="I71" s="9">
        <v>35180.8054619273</v>
      </c>
      <c r="J71" s="9">
        <v>0</v>
      </c>
      <c r="K71" s="9">
        <v>2241.887631986393</v>
      </c>
      <c r="L71" s="9">
        <v>0</v>
      </c>
      <c r="M71" s="9">
        <v>8695992</v>
      </c>
      <c r="N71" s="9">
        <v>437315</v>
      </c>
      <c r="O71" s="9">
        <v>17898626.616160087</v>
      </c>
      <c r="P71" s="9">
        <v>8559.966386335902</v>
      </c>
      <c r="Q71" s="9">
        <v>306945.56911163917</v>
      </c>
      <c r="R71" s="9">
        <v>0</v>
      </c>
      <c r="S71" s="9">
        <v>0</v>
      </c>
      <c r="T71" s="9">
        <v>79934</v>
      </c>
      <c r="U71" s="9">
        <v>0</v>
      </c>
      <c r="V71" s="9">
        <v>0</v>
      </c>
      <c r="W71" s="9">
        <v>0</v>
      </c>
      <c r="X71" s="9">
        <v>803092.9797268026</v>
      </c>
      <c r="Y71" s="9">
        <v>39192226.49366793</v>
      </c>
      <c r="Z71" s="9">
        <v>4692</v>
      </c>
      <c r="AA71" s="9">
        <v>0</v>
      </c>
      <c r="AB71" s="9">
        <v>0</v>
      </c>
      <c r="AC71" s="9">
        <v>82000</v>
      </c>
      <c r="AD71" s="9">
        <v>0</v>
      </c>
      <c r="AE71" s="9">
        <v>0</v>
      </c>
      <c r="AF71" s="9">
        <v>579.6163697604788</v>
      </c>
      <c r="AG71" s="9">
        <v>332720</v>
      </c>
      <c r="AH71" s="9">
        <v>95885</v>
      </c>
      <c r="AI71" s="9">
        <v>926976.1100386083</v>
      </c>
      <c r="AJ71" s="9"/>
      <c r="AK71" s="9"/>
      <c r="AL71" s="11"/>
      <c r="AM71" s="11"/>
      <c r="AN71" s="11"/>
      <c r="AP71" s="16"/>
    </row>
    <row r="72" spans="1:42" s="8" customFormat="1" ht="15">
      <c r="A72" s="8">
        <v>70</v>
      </c>
      <c r="B72" s="8">
        <v>70</v>
      </c>
      <c r="C72" s="8" t="s">
        <v>84</v>
      </c>
      <c r="D72" s="9">
        <v>0</v>
      </c>
      <c r="E72" s="9">
        <v>108193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32810</v>
      </c>
      <c r="O72" s="9">
        <v>203156.16692308336</v>
      </c>
      <c r="P72" s="9">
        <v>12291.829090379179</v>
      </c>
      <c r="Q72" s="9">
        <v>0</v>
      </c>
      <c r="R72" s="9">
        <v>0</v>
      </c>
      <c r="S72" s="9">
        <v>0</v>
      </c>
      <c r="T72" s="9">
        <v>1027075</v>
      </c>
      <c r="U72" s="9">
        <v>0</v>
      </c>
      <c r="V72" s="9">
        <v>0</v>
      </c>
      <c r="W72" s="9">
        <v>0</v>
      </c>
      <c r="X72" s="9">
        <v>1948159.2713492755</v>
      </c>
      <c r="Y72" s="9">
        <v>16553366.98025962</v>
      </c>
      <c r="Z72" s="9">
        <v>399801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/>
      <c r="AK72" s="9"/>
      <c r="AL72" s="11"/>
      <c r="AM72" s="11"/>
      <c r="AN72" s="11"/>
      <c r="AP72" s="16"/>
    </row>
    <row r="73" spans="1:42" s="8" customFormat="1" ht="15">
      <c r="A73" s="8">
        <v>71</v>
      </c>
      <c r="B73" s="8">
        <v>71</v>
      </c>
      <c r="C73" s="8" t="s">
        <v>85</v>
      </c>
      <c r="D73" s="9">
        <v>0</v>
      </c>
      <c r="E73" s="9">
        <v>322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1154993</v>
      </c>
      <c r="O73" s="9">
        <v>319748.998665113</v>
      </c>
      <c r="P73" s="9">
        <v>69564.86833895557</v>
      </c>
      <c r="Q73" s="9">
        <v>29942.304397019092</v>
      </c>
      <c r="R73" s="9">
        <v>13961.536477853078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10955.034933356568</v>
      </c>
      <c r="Y73" s="9">
        <v>0</v>
      </c>
      <c r="Z73" s="9">
        <v>29846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235161.00386099517</v>
      </c>
      <c r="AJ73" s="9"/>
      <c r="AK73" s="9"/>
      <c r="AL73" s="11"/>
      <c r="AM73" s="11"/>
      <c r="AN73" s="11"/>
      <c r="AP73" s="16"/>
    </row>
    <row r="74" spans="1:42" s="8" customFormat="1" ht="15">
      <c r="A74" s="8">
        <v>72</v>
      </c>
      <c r="B74" s="8">
        <v>72</v>
      </c>
      <c r="C74" s="8" t="s">
        <v>86</v>
      </c>
      <c r="D74" s="9">
        <v>0</v>
      </c>
      <c r="E74" s="9">
        <v>10205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234439</v>
      </c>
      <c r="O74" s="9">
        <v>233159.39016600326</v>
      </c>
      <c r="P74" s="9">
        <v>291755.55243427865</v>
      </c>
      <c r="Q74" s="9">
        <v>52664.53333403077</v>
      </c>
      <c r="R74" s="9">
        <v>1407.3277089940384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62986</v>
      </c>
      <c r="AA74" s="9">
        <v>0</v>
      </c>
      <c r="AB74" s="9">
        <v>0</v>
      </c>
      <c r="AC74" s="9">
        <v>0</v>
      </c>
      <c r="AD74" s="9">
        <v>42133000</v>
      </c>
      <c r="AE74" s="9">
        <v>14653955.46454744</v>
      </c>
      <c r="AF74" s="9">
        <v>0</v>
      </c>
      <c r="AG74" s="9">
        <v>0</v>
      </c>
      <c r="AH74" s="9">
        <v>0</v>
      </c>
      <c r="AI74" s="9">
        <v>0</v>
      </c>
      <c r="AJ74" s="9"/>
      <c r="AK74" s="9"/>
      <c r="AL74" s="11"/>
      <c r="AM74" s="11"/>
      <c r="AN74" s="11"/>
      <c r="AP74" s="16"/>
    </row>
    <row r="75" spans="1:42" s="8" customFormat="1" ht="15">
      <c r="A75" s="8">
        <v>73</v>
      </c>
      <c r="B75" s="8">
        <v>73</v>
      </c>
      <c r="C75" s="8" t="s">
        <v>87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2952416</v>
      </c>
      <c r="O75" s="9">
        <v>0</v>
      </c>
      <c r="P75" s="9">
        <v>1374969.8365551764</v>
      </c>
      <c r="Q75" s="9">
        <v>94685.91218590178</v>
      </c>
      <c r="R75" s="9">
        <v>2962.636228590505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340.66393409855664</v>
      </c>
      <c r="Y75" s="9">
        <v>0</v>
      </c>
      <c r="Z75" s="9">
        <v>492482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/>
      <c r="AK75" s="9"/>
      <c r="AL75" s="11"/>
      <c r="AM75" s="11"/>
      <c r="AN75" s="11"/>
      <c r="AP75" s="16"/>
    </row>
    <row r="76" spans="1:42" s="8" customFormat="1" ht="15">
      <c r="A76" s="8">
        <v>74</v>
      </c>
      <c r="B76" s="8">
        <v>74</v>
      </c>
      <c r="C76" s="8" t="s">
        <v>88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28099</v>
      </c>
      <c r="O76" s="9">
        <v>0</v>
      </c>
      <c r="P76" s="9">
        <v>166314.69596451707</v>
      </c>
      <c r="Q76" s="9">
        <v>25781.027590250596</v>
      </c>
      <c r="R76" s="9">
        <v>8127.8711891403655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89809.77083662152</v>
      </c>
      <c r="Y76" s="9">
        <v>0</v>
      </c>
      <c r="Z76" s="9">
        <v>109459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/>
      <c r="AK76" s="9"/>
      <c r="AL76" s="11"/>
      <c r="AM76" s="11"/>
      <c r="AN76" s="11"/>
      <c r="AP76" s="16"/>
    </row>
    <row r="77" spans="1:42" s="8" customFormat="1" ht="15">
      <c r="A77" s="8">
        <v>75</v>
      </c>
      <c r="B77" s="8">
        <v>75</v>
      </c>
      <c r="C77" s="8" t="s">
        <v>89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177545</v>
      </c>
      <c r="O77" s="9">
        <v>0</v>
      </c>
      <c r="P77" s="9">
        <v>307668.2069288781</v>
      </c>
      <c r="Q77" s="9">
        <v>80837.4759391956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7835.270484250039</v>
      </c>
      <c r="Y77" s="9">
        <v>0</v>
      </c>
      <c r="Z77" s="9">
        <v>114103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/>
      <c r="AK77" s="9"/>
      <c r="AL77" s="11"/>
      <c r="AM77" s="11"/>
      <c r="AN77" s="11"/>
      <c r="AP77" s="16"/>
    </row>
    <row r="78" spans="1:42" s="8" customFormat="1" ht="15">
      <c r="A78" s="8">
        <v>76</v>
      </c>
      <c r="B78" s="8">
        <v>76</v>
      </c>
      <c r="C78" s="8" t="s">
        <v>90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90114</v>
      </c>
      <c r="O78" s="9">
        <v>0</v>
      </c>
      <c r="P78" s="9">
        <v>415804.40493626334</v>
      </c>
      <c r="Q78" s="9">
        <v>70248.28891909681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2563.944346103817</v>
      </c>
      <c r="Y78" s="9">
        <v>0</v>
      </c>
      <c r="Z78" s="9">
        <v>4291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/>
      <c r="AK78" s="9"/>
      <c r="AL78" s="11"/>
      <c r="AM78" s="11"/>
      <c r="AN78" s="11"/>
      <c r="AP78" s="16"/>
    </row>
    <row r="79" spans="1:42" s="8" customFormat="1" ht="15">
      <c r="A79" s="8">
        <v>77</v>
      </c>
      <c r="B79" s="8">
        <v>77</v>
      </c>
      <c r="C79" s="8" t="s">
        <v>91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/>
      <c r="AK79" s="9"/>
      <c r="AL79" s="11"/>
      <c r="AM79" s="11"/>
      <c r="AN79" s="11"/>
      <c r="AP79" s="16"/>
    </row>
    <row r="80" spans="1:42" s="8" customFormat="1" ht="15">
      <c r="A80" s="8">
        <v>78</v>
      </c>
      <c r="B80" s="8">
        <v>78</v>
      </c>
      <c r="C80" s="8" t="s">
        <v>92</v>
      </c>
      <c r="D80" s="9">
        <v>0</v>
      </c>
      <c r="E80" s="9">
        <v>989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101030</v>
      </c>
      <c r="O80" s="9">
        <v>0</v>
      </c>
      <c r="P80" s="9">
        <v>34313.55393522605</v>
      </c>
      <c r="Q80" s="9">
        <v>169320.02110212948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699.257548937574</v>
      </c>
      <c r="Y80" s="9">
        <v>0</v>
      </c>
      <c r="Z80" s="9">
        <v>10906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/>
      <c r="AK80" s="9"/>
      <c r="AL80" s="11"/>
      <c r="AM80" s="11"/>
      <c r="AN80" s="11"/>
      <c r="AP80" s="16"/>
    </row>
    <row r="81" spans="1:42" s="8" customFormat="1" ht="15">
      <c r="A81" s="8">
        <v>79</v>
      </c>
      <c r="B81" s="8">
        <v>79</v>
      </c>
      <c r="C81" s="8" t="s">
        <v>218</v>
      </c>
      <c r="D81" s="9">
        <v>0</v>
      </c>
      <c r="E81" s="9">
        <v>4017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34003</v>
      </c>
      <c r="O81" s="9">
        <v>0</v>
      </c>
      <c r="P81" s="9">
        <v>54708.07762267068</v>
      </c>
      <c r="Q81" s="9">
        <v>14587379.938747698</v>
      </c>
      <c r="R81" s="9">
        <v>169523.59527510754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1447631.8356333897</v>
      </c>
      <c r="Y81" s="9">
        <v>0</v>
      </c>
      <c r="Z81" s="9">
        <v>46597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/>
      <c r="AK81" s="9"/>
      <c r="AL81" s="11"/>
      <c r="AM81" s="11"/>
      <c r="AN81" s="11"/>
      <c r="AP81" s="16"/>
    </row>
    <row r="82" spans="1:42" s="8" customFormat="1" ht="15">
      <c r="A82" s="8">
        <v>80</v>
      </c>
      <c r="B82" s="8">
        <v>80</v>
      </c>
      <c r="C82" s="8" t="s">
        <v>219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10668.665652969852</v>
      </c>
      <c r="Q82" s="9">
        <v>16207567.955828626</v>
      </c>
      <c r="R82" s="9">
        <v>19221702.63841255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49019.747148599476</v>
      </c>
      <c r="Y82" s="9">
        <v>0</v>
      </c>
      <c r="Z82" s="9">
        <v>13127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/>
      <c r="AK82" s="9"/>
      <c r="AL82" s="11"/>
      <c r="AM82" s="11"/>
      <c r="AN82" s="11"/>
      <c r="AP82" s="16"/>
    </row>
    <row r="83" spans="1:42" s="8" customFormat="1" ht="15">
      <c r="A83" s="8">
        <v>81</v>
      </c>
      <c r="B83" s="8">
        <v>81</v>
      </c>
      <c r="C83" s="8" t="s">
        <v>93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2027509</v>
      </c>
      <c r="O83" s="9">
        <v>14703720.857637748</v>
      </c>
      <c r="P83" s="9">
        <v>14516.61280682683</v>
      </c>
      <c r="Q83" s="9">
        <v>346927.9024493322</v>
      </c>
      <c r="R83" s="9">
        <v>15538.991785429418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537.8904222603887</v>
      </c>
      <c r="Y83" s="9">
        <v>0</v>
      </c>
      <c r="Z83" s="9">
        <v>10331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/>
      <c r="AK83" s="9"/>
      <c r="AL83" s="11"/>
      <c r="AM83" s="11"/>
      <c r="AN83" s="11"/>
      <c r="AP83" s="16"/>
    </row>
    <row r="84" spans="1:42" s="8" customFormat="1" ht="15">
      <c r="A84" s="8">
        <v>82</v>
      </c>
      <c r="B84" s="8">
        <v>82</v>
      </c>
      <c r="C84" s="8" t="s">
        <v>94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28953</v>
      </c>
      <c r="O84" s="9">
        <v>1810.1410163789988</v>
      </c>
      <c r="P84" s="9">
        <v>12516.931980019435</v>
      </c>
      <c r="Q84" s="9">
        <v>2543.216649621725</v>
      </c>
      <c r="R84" s="9">
        <v>28597.54331695661</v>
      </c>
      <c r="S84" s="9">
        <v>11402667</v>
      </c>
      <c r="T84" s="9">
        <v>0</v>
      </c>
      <c r="U84" s="9">
        <v>0</v>
      </c>
      <c r="V84" s="9">
        <v>0</v>
      </c>
      <c r="W84" s="9">
        <v>0</v>
      </c>
      <c r="X84" s="9">
        <v>3872.811040269211</v>
      </c>
      <c r="Y84" s="9">
        <v>0</v>
      </c>
      <c r="Z84" s="9">
        <v>7917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/>
      <c r="AK84" s="9"/>
      <c r="AL84" s="11"/>
      <c r="AM84" s="11"/>
      <c r="AN84" s="11"/>
      <c r="AP84" s="16"/>
    </row>
    <row r="85" spans="1:42" s="8" customFormat="1" ht="15">
      <c r="A85" s="8">
        <v>83</v>
      </c>
      <c r="B85" s="8">
        <v>83</v>
      </c>
      <c r="C85" s="8" t="s">
        <v>95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1222</v>
      </c>
      <c r="O85" s="9">
        <v>42.58089478313923</v>
      </c>
      <c r="P85" s="9">
        <v>1432.3811677135527</v>
      </c>
      <c r="Q85" s="9">
        <v>104819.26689252257</v>
      </c>
      <c r="R85" s="9">
        <v>8421.819465983659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179.2968074195087</v>
      </c>
      <c r="Y85" s="9">
        <v>0</v>
      </c>
      <c r="Z85" s="9">
        <v>991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/>
      <c r="AK85" s="9"/>
      <c r="AL85" s="11"/>
      <c r="AM85" s="11"/>
      <c r="AN85" s="11"/>
      <c r="AP85" s="16"/>
    </row>
    <row r="86" spans="1:42" s="8" customFormat="1" ht="15">
      <c r="A86" s="8">
        <v>84</v>
      </c>
      <c r="B86" s="8">
        <v>84</v>
      </c>
      <c r="C86" s="8" t="s">
        <v>96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8593</v>
      </c>
      <c r="O86" s="9">
        <v>0</v>
      </c>
      <c r="P86" s="9">
        <v>5881.948600610718</v>
      </c>
      <c r="Q86" s="9">
        <v>10547.74771887064</v>
      </c>
      <c r="R86" s="9">
        <v>2519.7004689648747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555.8201030008495</v>
      </c>
      <c r="Y86" s="9">
        <v>0</v>
      </c>
      <c r="Z86" s="9">
        <v>965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/>
      <c r="AK86" s="9"/>
      <c r="AL86" s="11"/>
      <c r="AM86" s="11"/>
      <c r="AN86" s="11"/>
      <c r="AP86" s="16"/>
    </row>
    <row r="87" spans="1:42" s="8" customFormat="1" ht="15">
      <c r="A87" s="8">
        <v>85</v>
      </c>
      <c r="B87" s="8">
        <v>85</v>
      </c>
      <c r="C87" s="8" t="s">
        <v>97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47156</v>
      </c>
      <c r="O87" s="9">
        <v>4312.448067046702</v>
      </c>
      <c r="P87" s="9">
        <v>26843.77194715012</v>
      </c>
      <c r="Q87" s="9">
        <v>87454.27226973325</v>
      </c>
      <c r="R87" s="9">
        <v>23825.917179163545</v>
      </c>
      <c r="S87" s="9">
        <v>1337.762380598113</v>
      </c>
      <c r="T87" s="9">
        <v>0</v>
      </c>
      <c r="U87" s="9">
        <v>0</v>
      </c>
      <c r="V87" s="9">
        <v>0</v>
      </c>
      <c r="W87" s="9">
        <v>0</v>
      </c>
      <c r="X87" s="9">
        <v>2528.084984621033</v>
      </c>
      <c r="Y87" s="9">
        <v>0</v>
      </c>
      <c r="Z87" s="9">
        <v>55752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/>
      <c r="AK87" s="9"/>
      <c r="AL87" s="11"/>
      <c r="AM87" s="11"/>
      <c r="AN87" s="11"/>
      <c r="AP87" s="16"/>
    </row>
    <row r="88" spans="1:42" s="8" customFormat="1" ht="15">
      <c r="A88" s="8">
        <v>86</v>
      </c>
      <c r="B88" s="8">
        <v>86</v>
      </c>
      <c r="C88" s="8" t="s">
        <v>98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245838</v>
      </c>
      <c r="O88" s="9">
        <v>0</v>
      </c>
      <c r="P88" s="9">
        <v>41172.630774278194</v>
      </c>
      <c r="Q88" s="9">
        <v>0</v>
      </c>
      <c r="R88" s="9">
        <v>95164.74795568362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7942.848568700254</v>
      </c>
      <c r="Y88" s="9">
        <v>0</v>
      </c>
      <c r="Z88" s="9">
        <v>63868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/>
      <c r="AK88" s="9"/>
      <c r="AL88" s="11"/>
      <c r="AM88" s="11"/>
      <c r="AN88" s="11"/>
      <c r="AP88" s="16"/>
    </row>
    <row r="89" spans="1:42" s="8" customFormat="1" ht="15">
      <c r="A89" s="8">
        <v>87</v>
      </c>
      <c r="B89" s="8">
        <v>87</v>
      </c>
      <c r="C89" s="8" t="s">
        <v>99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154049</v>
      </c>
      <c r="O89" s="9">
        <v>0</v>
      </c>
      <c r="P89" s="9">
        <v>2754.734465601854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824.7653141319752</v>
      </c>
      <c r="Y89" s="9">
        <v>0</v>
      </c>
      <c r="Z89" s="9">
        <v>8582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/>
      <c r="AK89" s="9"/>
      <c r="AL89" s="11"/>
      <c r="AM89" s="11"/>
      <c r="AN89" s="11"/>
      <c r="AP89" s="16"/>
    </row>
    <row r="90" spans="1:42" s="8" customFormat="1" ht="15">
      <c r="A90" s="8">
        <v>88</v>
      </c>
      <c r="B90" s="8">
        <v>88</v>
      </c>
      <c r="C90" s="8" t="s">
        <v>100</v>
      </c>
      <c r="D90" s="9">
        <v>0</v>
      </c>
      <c r="E90" s="9">
        <v>1333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2289216</v>
      </c>
      <c r="O90" s="9">
        <v>0</v>
      </c>
      <c r="P90" s="9">
        <v>589737.2690986199</v>
      </c>
      <c r="Q90" s="9">
        <v>454108.24580702186</v>
      </c>
      <c r="R90" s="9">
        <v>186582.66205380112</v>
      </c>
      <c r="S90" s="9">
        <v>236611.9463437833</v>
      </c>
      <c r="T90" s="9">
        <v>0</v>
      </c>
      <c r="U90" s="9">
        <v>0</v>
      </c>
      <c r="V90" s="9">
        <v>0</v>
      </c>
      <c r="W90" s="9">
        <v>0</v>
      </c>
      <c r="X90" s="9">
        <v>127139.36614144407</v>
      </c>
      <c r="Y90" s="9">
        <v>0</v>
      </c>
      <c r="Z90" s="9">
        <v>163185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/>
      <c r="AK90" s="9"/>
      <c r="AL90" s="11"/>
      <c r="AM90" s="11"/>
      <c r="AN90" s="11"/>
      <c r="AP90" s="16"/>
    </row>
    <row r="91" spans="1:42" s="8" customFormat="1" ht="15">
      <c r="A91" s="8">
        <v>89</v>
      </c>
      <c r="B91" s="8">
        <v>89</v>
      </c>
      <c r="C91" s="8" t="s">
        <v>101</v>
      </c>
      <c r="D91" s="9">
        <v>0</v>
      </c>
      <c r="E91" s="9">
        <v>263623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863832</v>
      </c>
      <c r="O91" s="9">
        <v>0</v>
      </c>
      <c r="P91" s="9">
        <v>457206.17632017564</v>
      </c>
      <c r="Q91" s="9">
        <v>331348.65259795636</v>
      </c>
      <c r="R91" s="9">
        <v>82769.59339141846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20690.85157625377</v>
      </c>
      <c r="Y91" s="9">
        <v>0</v>
      </c>
      <c r="Z91" s="9">
        <v>265716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/>
      <c r="AK91" s="9"/>
      <c r="AL91" s="11"/>
      <c r="AM91" s="11"/>
      <c r="AN91" s="11"/>
      <c r="AP91" s="16"/>
    </row>
    <row r="92" spans="1:42" s="8" customFormat="1" ht="15">
      <c r="A92" s="8">
        <v>90</v>
      </c>
      <c r="B92" s="8">
        <v>90</v>
      </c>
      <c r="C92" s="8" t="s">
        <v>102</v>
      </c>
      <c r="D92" s="9">
        <v>0</v>
      </c>
      <c r="E92" s="9">
        <v>200255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141465.55769418087</v>
      </c>
      <c r="Q92" s="9">
        <v>1399900.5465856493</v>
      </c>
      <c r="R92" s="9">
        <v>82736.37320944667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56855.01763284765</v>
      </c>
      <c r="Y92" s="9">
        <v>0</v>
      </c>
      <c r="Z92" s="9">
        <v>217886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/>
      <c r="AK92" s="9"/>
      <c r="AL92" s="11"/>
      <c r="AM92" s="11"/>
      <c r="AN92" s="11"/>
      <c r="AP92" s="16"/>
    </row>
    <row r="93" spans="1:42" s="8" customFormat="1" ht="15">
      <c r="A93" s="8">
        <v>91</v>
      </c>
      <c r="B93" s="8">
        <v>91</v>
      </c>
      <c r="C93" s="8" t="s">
        <v>103</v>
      </c>
      <c r="D93" s="9">
        <v>0</v>
      </c>
      <c r="E93" s="9">
        <v>14375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1820294</v>
      </c>
      <c r="O93" s="9">
        <v>0</v>
      </c>
      <c r="P93" s="9">
        <v>999245.8591349339</v>
      </c>
      <c r="Q93" s="9">
        <v>529086.3972938731</v>
      </c>
      <c r="R93" s="9">
        <v>9942.901131428778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205635.50842987373</v>
      </c>
      <c r="Y93" s="9">
        <v>0</v>
      </c>
      <c r="Z93" s="9">
        <v>651075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/>
      <c r="AK93" s="9"/>
      <c r="AL93" s="11"/>
      <c r="AM93" s="11"/>
      <c r="AN93" s="11"/>
      <c r="AP93" s="16"/>
    </row>
    <row r="94" spans="1:42" s="8" customFormat="1" ht="15">
      <c r="A94" s="8">
        <v>92</v>
      </c>
      <c r="B94" s="8">
        <v>92</v>
      </c>
      <c r="C94" s="8" t="s">
        <v>104</v>
      </c>
      <c r="D94" s="9">
        <v>0</v>
      </c>
      <c r="E94" s="9">
        <v>2516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151873.79040756822</v>
      </c>
      <c r="Q94" s="9">
        <v>27671.816171742976</v>
      </c>
      <c r="R94" s="9">
        <v>1713.3560520112514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58217.67336923815</v>
      </c>
      <c r="Y94" s="9">
        <v>0</v>
      </c>
      <c r="Z94" s="9">
        <v>166553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/>
      <c r="AK94" s="9"/>
      <c r="AL94" s="11"/>
      <c r="AM94" s="11"/>
      <c r="AN94" s="11"/>
      <c r="AP94" s="16"/>
    </row>
    <row r="95" spans="1:42" s="8" customFormat="1" ht="15">
      <c r="A95" s="8">
        <v>93</v>
      </c>
      <c r="B95" s="8">
        <v>93</v>
      </c>
      <c r="C95" s="8" t="s">
        <v>220</v>
      </c>
      <c r="D95" s="9">
        <v>0</v>
      </c>
      <c r="E95" s="9">
        <v>1592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57948</v>
      </c>
      <c r="O95" s="9">
        <v>0</v>
      </c>
      <c r="P95" s="9">
        <v>141128.4080747217</v>
      </c>
      <c r="Q95" s="9">
        <v>29357.3356564641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73977.86274144799</v>
      </c>
      <c r="Y95" s="9">
        <v>0</v>
      </c>
      <c r="Z95" s="9">
        <v>140557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/>
      <c r="AK95" s="9"/>
      <c r="AL95" s="11"/>
      <c r="AM95" s="11"/>
      <c r="AN95" s="11"/>
      <c r="AP95" s="16"/>
    </row>
    <row r="96" spans="1:42" s="8" customFormat="1" ht="15">
      <c r="A96" s="8">
        <v>94</v>
      </c>
      <c r="B96" s="8">
        <v>94</v>
      </c>
      <c r="C96" s="8" t="s">
        <v>105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114712</v>
      </c>
      <c r="O96" s="9">
        <v>0</v>
      </c>
      <c r="P96" s="9">
        <v>261480.72792260535</v>
      </c>
      <c r="Q96" s="9">
        <v>37974.78290198743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11331.558228936046</v>
      </c>
      <c r="Y96" s="9">
        <v>0</v>
      </c>
      <c r="Z96" s="9">
        <v>40730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/>
      <c r="AK96" s="9"/>
      <c r="AL96" s="11"/>
      <c r="AM96" s="11"/>
      <c r="AN96" s="11"/>
      <c r="AP96" s="16"/>
    </row>
    <row r="97" spans="1:42" s="8" customFormat="1" ht="15">
      <c r="A97" s="8">
        <v>95</v>
      </c>
      <c r="B97" s="8">
        <v>95</v>
      </c>
      <c r="C97" s="8" t="s">
        <v>106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370604</v>
      </c>
      <c r="O97" s="9">
        <v>0</v>
      </c>
      <c r="P97" s="9">
        <v>152516.7973165419</v>
      </c>
      <c r="Q97" s="9">
        <v>68187.88831397891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12891.440453490242</v>
      </c>
      <c r="Y97" s="9">
        <v>0</v>
      </c>
      <c r="Z97" s="9">
        <v>50658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/>
      <c r="AK97" s="9"/>
      <c r="AL97" s="11"/>
      <c r="AM97" s="11"/>
      <c r="AN97" s="11"/>
      <c r="AP97" s="16"/>
    </row>
    <row r="98" spans="1:42" s="8" customFormat="1" ht="15">
      <c r="A98" s="8">
        <v>96</v>
      </c>
      <c r="B98" s="8">
        <v>96</v>
      </c>
      <c r="C98" s="8" t="s">
        <v>107</v>
      </c>
      <c r="D98" s="9">
        <v>0</v>
      </c>
      <c r="E98" s="9">
        <v>0</v>
      </c>
      <c r="F98" s="9">
        <v>7059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37504</v>
      </c>
      <c r="O98" s="9">
        <v>0</v>
      </c>
      <c r="P98" s="9">
        <v>51317.402258083224</v>
      </c>
      <c r="Q98" s="9">
        <v>95650.5805702433</v>
      </c>
      <c r="R98" s="9">
        <v>48671.59327764809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519.9607415180653</v>
      </c>
      <c r="Y98" s="9">
        <v>0</v>
      </c>
      <c r="Z98" s="9">
        <v>9409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/>
      <c r="AK98" s="9"/>
      <c r="AL98" s="11"/>
      <c r="AM98" s="11"/>
      <c r="AN98" s="11"/>
      <c r="AP98" s="16"/>
    </row>
    <row r="99" spans="1:42" s="8" customFormat="1" ht="15">
      <c r="A99" s="8">
        <v>97</v>
      </c>
      <c r="B99" s="8">
        <v>97</v>
      </c>
      <c r="C99" s="8" t="s">
        <v>108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3991</v>
      </c>
      <c r="O99" s="9">
        <v>0</v>
      </c>
      <c r="P99" s="9">
        <v>35780.25572288409</v>
      </c>
      <c r="Q99" s="9">
        <v>63891.69285206497</v>
      </c>
      <c r="R99" s="9">
        <v>90420.30196677521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16656.673409307376</v>
      </c>
      <c r="Y99" s="9">
        <v>0</v>
      </c>
      <c r="Z99" s="9">
        <v>25290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/>
      <c r="AK99" s="9"/>
      <c r="AL99" s="11"/>
      <c r="AM99" s="11"/>
      <c r="AN99" s="11"/>
      <c r="AP99" s="16"/>
    </row>
    <row r="100" spans="1:42" s="8" customFormat="1" ht="15">
      <c r="A100" s="8">
        <v>98</v>
      </c>
      <c r="B100" s="8">
        <v>98</v>
      </c>
      <c r="C100" s="8" t="s">
        <v>109</v>
      </c>
      <c r="D100" s="9">
        <v>0</v>
      </c>
      <c r="E100" s="9">
        <v>9515</v>
      </c>
      <c r="F100" s="9">
        <v>1152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167163</v>
      </c>
      <c r="O100" s="9">
        <v>0</v>
      </c>
      <c r="P100" s="9">
        <v>940317.3546889983</v>
      </c>
      <c r="Q100" s="9">
        <v>111645.18713854253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26643.505582597107</v>
      </c>
      <c r="Y100" s="9">
        <v>0</v>
      </c>
      <c r="Z100" s="9">
        <v>36987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/>
      <c r="AK100" s="9"/>
      <c r="AL100" s="11"/>
      <c r="AM100" s="11"/>
      <c r="AN100" s="11"/>
      <c r="AP100" s="16"/>
    </row>
    <row r="101" spans="1:42" s="8" customFormat="1" ht="15">
      <c r="A101" s="8">
        <v>99</v>
      </c>
      <c r="B101" s="8">
        <v>99</v>
      </c>
      <c r="C101" s="8" t="s">
        <v>110</v>
      </c>
      <c r="D101" s="9">
        <v>0</v>
      </c>
      <c r="E101" s="9">
        <v>580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619087</v>
      </c>
      <c r="O101" s="9">
        <v>0</v>
      </c>
      <c r="P101" s="9">
        <v>628613.4466265626</v>
      </c>
      <c r="Q101" s="9">
        <v>137166.01446530223</v>
      </c>
      <c r="R101" s="9">
        <v>2065.6913153491914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108761.44338090532</v>
      </c>
      <c r="Y101" s="9">
        <v>0</v>
      </c>
      <c r="Z101" s="9">
        <v>68324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/>
      <c r="AK101" s="9"/>
      <c r="AL101" s="11"/>
      <c r="AM101" s="11"/>
      <c r="AN101" s="11"/>
      <c r="AP101" s="16"/>
    </row>
    <row r="102" spans="1:42" s="8" customFormat="1" ht="15">
      <c r="A102" s="8">
        <v>100</v>
      </c>
      <c r="B102" s="8">
        <v>100</v>
      </c>
      <c r="C102" s="8" t="s">
        <v>111</v>
      </c>
      <c r="D102" s="9">
        <v>0</v>
      </c>
      <c r="E102" s="9">
        <v>15196</v>
      </c>
      <c r="F102" s="9">
        <v>37816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307569</v>
      </c>
      <c r="O102" s="9">
        <v>0</v>
      </c>
      <c r="P102" s="9">
        <v>203531.37057510763</v>
      </c>
      <c r="Q102" s="9">
        <v>119828.00357354432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616673.4394399747</v>
      </c>
      <c r="Y102" s="9">
        <v>0</v>
      </c>
      <c r="Z102" s="9">
        <v>1798755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/>
      <c r="AK102" s="9"/>
      <c r="AL102" s="11"/>
      <c r="AM102" s="11"/>
      <c r="AN102" s="11"/>
      <c r="AP102" s="16"/>
    </row>
    <row r="103" spans="1:42" s="8" customFormat="1" ht="15">
      <c r="A103" s="8">
        <v>101</v>
      </c>
      <c r="B103" s="8">
        <v>101</v>
      </c>
      <c r="C103" s="8" t="s">
        <v>112</v>
      </c>
      <c r="D103" s="9">
        <v>0</v>
      </c>
      <c r="E103" s="9">
        <v>57100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168790</v>
      </c>
      <c r="O103" s="9">
        <v>0</v>
      </c>
      <c r="P103" s="9">
        <v>194217.35997997597</v>
      </c>
      <c r="Q103" s="9">
        <v>34224.04428874701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79930.5167477876</v>
      </c>
      <c r="Y103" s="9">
        <v>0</v>
      </c>
      <c r="Z103" s="9">
        <v>611740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/>
      <c r="AK103" s="9"/>
      <c r="AL103" s="11"/>
      <c r="AM103" s="11"/>
      <c r="AN103" s="11"/>
      <c r="AP103" s="16"/>
    </row>
    <row r="104" spans="1:42" s="8" customFormat="1" ht="15">
      <c r="A104" s="8">
        <v>102</v>
      </c>
      <c r="B104" s="8">
        <v>102</v>
      </c>
      <c r="C104" s="8" t="s">
        <v>113</v>
      </c>
      <c r="D104" s="9">
        <v>0</v>
      </c>
      <c r="E104" s="9">
        <v>26956</v>
      </c>
      <c r="F104" s="9">
        <v>12893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282853</v>
      </c>
      <c r="O104" s="9">
        <v>17022.392170518637</v>
      </c>
      <c r="P104" s="9">
        <v>1532688.2266534138</v>
      </c>
      <c r="Q104" s="9">
        <v>138049.73165653646</v>
      </c>
      <c r="R104" s="9">
        <v>25784.901243329048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63273.84333847836</v>
      </c>
      <c r="Y104" s="9">
        <v>0</v>
      </c>
      <c r="Z104" s="9">
        <v>542205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/>
      <c r="AK104" s="9"/>
      <c r="AL104" s="11"/>
      <c r="AM104" s="11"/>
      <c r="AN104" s="11"/>
      <c r="AP104" s="16"/>
    </row>
    <row r="105" spans="1:256" s="8" customFormat="1" ht="15">
      <c r="A105" s="8">
        <v>103</v>
      </c>
      <c r="B105" s="8">
        <v>103</v>
      </c>
      <c r="C105" s="8" t="s">
        <v>114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256" s="8" customFormat="1" ht="15">
      <c r="A106" s="8">
        <v>104</v>
      </c>
      <c r="B106" s="8">
        <v>104</v>
      </c>
      <c r="C106" s="8" t="s">
        <v>115</v>
      </c>
      <c r="D106" s="9">
        <v>0</v>
      </c>
      <c r="E106" s="9">
        <v>15497</v>
      </c>
      <c r="F106" s="9">
        <v>1945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2851</v>
      </c>
      <c r="O106" s="9">
        <v>175765.77986196429</v>
      </c>
      <c r="P106" s="9">
        <v>137507.5826705005</v>
      </c>
      <c r="Q106" s="9">
        <v>146273.98739275336</v>
      </c>
      <c r="R106" s="9">
        <v>97015.01142430305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14397.533635817468</v>
      </c>
      <c r="Y106" s="9">
        <v>0</v>
      </c>
      <c r="Z106" s="9">
        <v>5983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328625.7722007781</v>
      </c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s="6" customFormat="1" ht="15">
      <c r="A107" s="6">
        <v>105</v>
      </c>
      <c r="C107" s="6" t="s">
        <v>116</v>
      </c>
      <c r="D107" s="7">
        <f>SUM(D3:D106)</f>
        <v>66790446.00000001</v>
      </c>
      <c r="E107" s="7">
        <f aca="true" t="shared" si="0" ref="E107:AI107">SUM(E3:E106)</f>
        <v>81940680</v>
      </c>
      <c r="F107" s="7">
        <f t="shared" si="0"/>
        <v>6966377.321333587</v>
      </c>
      <c r="G107" s="7">
        <f t="shared" si="0"/>
        <v>31691496.678666413</v>
      </c>
      <c r="H107" s="7">
        <f t="shared" si="0"/>
        <v>15871292.999999998</v>
      </c>
      <c r="I107" s="7">
        <f t="shared" si="0"/>
        <v>132380.518</v>
      </c>
      <c r="J107" s="7">
        <f t="shared" si="0"/>
        <v>-132380.518</v>
      </c>
      <c r="K107" s="7">
        <f t="shared" si="0"/>
        <v>8437.446</v>
      </c>
      <c r="L107" s="7">
        <f t="shared" si="0"/>
        <v>-8437.446</v>
      </c>
      <c r="M107" s="7">
        <f t="shared" si="0"/>
        <v>252354852</v>
      </c>
      <c r="N107" s="7">
        <f t="shared" si="0"/>
        <v>29889951</v>
      </c>
      <c r="O107" s="7">
        <f t="shared" si="0"/>
        <v>48457464.000000015</v>
      </c>
      <c r="P107" s="7">
        <f t="shared" si="0"/>
        <v>13813799.386807773</v>
      </c>
      <c r="Q107" s="7">
        <f t="shared" si="0"/>
        <v>39762663.579343356</v>
      </c>
      <c r="R107" s="7">
        <f t="shared" si="0"/>
        <v>21200242.880791303</v>
      </c>
      <c r="S107" s="7">
        <f t="shared" si="0"/>
        <v>11645225</v>
      </c>
      <c r="T107" s="7">
        <f t="shared" si="0"/>
        <v>48870716</v>
      </c>
      <c r="U107" s="7">
        <f t="shared" si="0"/>
        <v>16125053.000000004</v>
      </c>
      <c r="V107" s="7">
        <f t="shared" si="0"/>
        <v>2594298.9999999995</v>
      </c>
      <c r="W107" s="7">
        <f t="shared" si="0"/>
        <v>3878696.9999999995</v>
      </c>
      <c r="X107" s="7">
        <f t="shared" si="0"/>
        <v>13520520.508304954</v>
      </c>
      <c r="Y107" s="7">
        <f t="shared" si="0"/>
        <v>55790640.00791151</v>
      </c>
      <c r="Z107" s="7">
        <f t="shared" si="0"/>
        <v>15570228</v>
      </c>
      <c r="AA107" s="7">
        <f t="shared" si="0"/>
        <v>14594566</v>
      </c>
      <c r="AB107" s="7">
        <f t="shared" si="0"/>
        <v>348664</v>
      </c>
      <c r="AC107" s="7">
        <f t="shared" si="0"/>
        <v>611000</v>
      </c>
      <c r="AD107" s="7">
        <f t="shared" si="0"/>
        <v>42133000</v>
      </c>
      <c r="AE107" s="7">
        <f t="shared" si="0"/>
        <v>14653955.46454744</v>
      </c>
      <c r="AF107" s="7">
        <f t="shared" si="0"/>
        <v>31156.600000000006</v>
      </c>
      <c r="AG107" s="7">
        <f t="shared" si="0"/>
        <v>332720</v>
      </c>
      <c r="AH107" s="7">
        <f t="shared" si="0"/>
        <v>95885</v>
      </c>
      <c r="AI107" s="7">
        <f t="shared" si="0"/>
        <v>114001798.61583011</v>
      </c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4:256" s="8" customFormat="1" ht="15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256" s="8" customFormat="1" ht="15">
      <c r="A109" s="8">
        <v>106</v>
      </c>
      <c r="C109" s="8" t="s">
        <v>192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556971.1713509234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10652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pans="1:256" ht="15">
      <c r="A110" s="4">
        <v>107</v>
      </c>
      <c r="C110" s="4" t="s">
        <v>117</v>
      </c>
      <c r="D110" s="3">
        <v>0</v>
      </c>
      <c r="E110" s="3">
        <v>4821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15717078.441841293</v>
      </c>
      <c r="Q110" s="3">
        <v>2643349.4206566615</v>
      </c>
      <c r="R110" s="3">
        <v>37162293.1192087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5929327.491695049</v>
      </c>
      <c r="Y110" s="3">
        <v>0</v>
      </c>
      <c r="Z110" s="3">
        <v>10170473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1:256" ht="15">
      <c r="A111" s="6"/>
      <c r="B111" s="6"/>
      <c r="C111" s="6" t="s">
        <v>221</v>
      </c>
      <c r="D111" s="7">
        <f>D107+D109+D110</f>
        <v>66790446.00000001</v>
      </c>
      <c r="E111" s="7">
        <f aca="true" t="shared" si="1" ref="E111:AI111">E107+E109+E110</f>
        <v>81945501</v>
      </c>
      <c r="F111" s="7">
        <f t="shared" si="1"/>
        <v>6966377.321333587</v>
      </c>
      <c r="G111" s="7">
        <f t="shared" si="1"/>
        <v>31691496.678666413</v>
      </c>
      <c r="H111" s="7">
        <f t="shared" si="1"/>
        <v>15871292.999999998</v>
      </c>
      <c r="I111" s="7">
        <f t="shared" si="1"/>
        <v>132380.518</v>
      </c>
      <c r="J111" s="7">
        <f t="shared" si="1"/>
        <v>-132380.518</v>
      </c>
      <c r="K111" s="7">
        <f t="shared" si="1"/>
        <v>8437.446</v>
      </c>
      <c r="L111" s="7">
        <f t="shared" si="1"/>
        <v>-8437.446</v>
      </c>
      <c r="M111" s="7">
        <f t="shared" si="1"/>
        <v>252354852</v>
      </c>
      <c r="N111" s="7">
        <f t="shared" si="1"/>
        <v>29889951</v>
      </c>
      <c r="O111" s="7">
        <f t="shared" si="1"/>
        <v>48457464.000000015</v>
      </c>
      <c r="P111" s="7">
        <f t="shared" si="1"/>
        <v>30087848.99999999</v>
      </c>
      <c r="Q111" s="7">
        <f t="shared" si="1"/>
        <v>42406013.000000015</v>
      </c>
      <c r="R111" s="7">
        <f t="shared" si="1"/>
        <v>58362536</v>
      </c>
      <c r="S111" s="7">
        <f t="shared" si="1"/>
        <v>11645225</v>
      </c>
      <c r="T111" s="7">
        <f t="shared" si="1"/>
        <v>48870716</v>
      </c>
      <c r="U111" s="7">
        <f t="shared" si="1"/>
        <v>16125053.000000004</v>
      </c>
      <c r="V111" s="7">
        <f t="shared" si="1"/>
        <v>2594298.9999999995</v>
      </c>
      <c r="W111" s="7">
        <f t="shared" si="1"/>
        <v>3878696.9999999995</v>
      </c>
      <c r="X111" s="7">
        <f t="shared" si="1"/>
        <v>19449848.000000004</v>
      </c>
      <c r="Y111" s="7">
        <f t="shared" si="1"/>
        <v>55790640.00791151</v>
      </c>
      <c r="Z111" s="7">
        <f t="shared" si="1"/>
        <v>25751353</v>
      </c>
      <c r="AA111" s="7">
        <f t="shared" si="1"/>
        <v>14594566</v>
      </c>
      <c r="AB111" s="7">
        <f t="shared" si="1"/>
        <v>348664</v>
      </c>
      <c r="AC111" s="7">
        <f t="shared" si="1"/>
        <v>611000</v>
      </c>
      <c r="AD111" s="7">
        <f t="shared" si="1"/>
        <v>42133000</v>
      </c>
      <c r="AE111" s="7">
        <f t="shared" si="1"/>
        <v>14653955.46454744</v>
      </c>
      <c r="AF111" s="7">
        <f t="shared" si="1"/>
        <v>31156.600000000006</v>
      </c>
      <c r="AG111" s="7">
        <f t="shared" si="1"/>
        <v>332720</v>
      </c>
      <c r="AH111" s="7">
        <f t="shared" si="1"/>
        <v>95885</v>
      </c>
      <c r="AI111" s="7">
        <f t="shared" si="1"/>
        <v>114001798.61583011</v>
      </c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36:256" ht="15"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4:256" ht="15"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36:256" ht="15"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D37"/>
  <sheetViews>
    <sheetView workbookViewId="0" topLeftCell="A1">
      <selection activeCell="A1" sqref="A1"/>
    </sheetView>
  </sheetViews>
  <sheetFormatPr defaultColWidth="9.00390625" defaultRowHeight="13.5"/>
  <cols>
    <col min="1" max="1" width="23.625" style="4" customWidth="1"/>
    <col min="2" max="2" width="19.375" style="4" customWidth="1"/>
    <col min="3" max="3" width="13.125" style="4" bestFit="1" customWidth="1"/>
    <col min="4" max="16384" width="9.00390625" style="4" customWidth="1"/>
  </cols>
  <sheetData>
    <row r="1" ht="15">
      <c r="A1" s="13" t="s">
        <v>147</v>
      </c>
    </row>
    <row r="2" spans="1:4" ht="15">
      <c r="A2" s="23" t="s">
        <v>148</v>
      </c>
      <c r="B2" s="23" t="s">
        <v>149</v>
      </c>
      <c r="C2" s="23" t="s">
        <v>150</v>
      </c>
      <c r="D2" s="12" t="s">
        <v>151</v>
      </c>
    </row>
    <row r="3" spans="1:3" ht="15">
      <c r="A3" s="4" t="s">
        <v>118</v>
      </c>
      <c r="B3" s="4">
        <v>0.6904</v>
      </c>
      <c r="C3" s="4" t="s">
        <v>193</v>
      </c>
    </row>
    <row r="4" spans="1:3" ht="15">
      <c r="A4" s="4" t="s">
        <v>119</v>
      </c>
      <c r="B4" s="4">
        <v>0.6354</v>
      </c>
      <c r="C4" s="4" t="s">
        <v>193</v>
      </c>
    </row>
    <row r="5" spans="1:3" ht="15">
      <c r="A5" s="4" t="s">
        <v>120</v>
      </c>
      <c r="B5" s="4">
        <v>0.7191</v>
      </c>
      <c r="C5" s="4" t="s">
        <v>193</v>
      </c>
    </row>
    <row r="6" spans="1:3" ht="15">
      <c r="A6" s="4" t="s">
        <v>121</v>
      </c>
      <c r="B6" s="4">
        <v>0.7191</v>
      </c>
      <c r="C6" s="4" t="s">
        <v>193</v>
      </c>
    </row>
    <row r="7" spans="1:3" ht="15">
      <c r="A7" s="4" t="s">
        <v>122</v>
      </c>
      <c r="B7" s="4">
        <v>0.5041</v>
      </c>
      <c r="C7" s="4" t="s">
        <v>238</v>
      </c>
    </row>
    <row r="8" spans="1:3" ht="15">
      <c r="A8" s="4" t="s">
        <v>123</v>
      </c>
      <c r="B8" s="4">
        <v>81.5</v>
      </c>
      <c r="C8" s="4" t="s">
        <v>239</v>
      </c>
    </row>
    <row r="9" spans="1:3" ht="15">
      <c r="A9" s="4" t="s">
        <v>124</v>
      </c>
      <c r="B9" s="4">
        <v>81.5</v>
      </c>
      <c r="C9" s="4" t="s">
        <v>239</v>
      </c>
    </row>
    <row r="10" spans="1:3" ht="15">
      <c r="A10" s="4" t="s">
        <v>125</v>
      </c>
      <c r="B10" s="4">
        <v>200.9</v>
      </c>
      <c r="C10" s="4" t="s">
        <v>239</v>
      </c>
    </row>
    <row r="11" spans="1:3" ht="15">
      <c r="A11" s="4" t="s">
        <v>126</v>
      </c>
      <c r="B11" s="4">
        <v>200.9</v>
      </c>
      <c r="C11" s="4" t="s">
        <v>239</v>
      </c>
    </row>
    <row r="12" spans="1:3" ht="15">
      <c r="A12" s="4" t="s">
        <v>127</v>
      </c>
      <c r="B12" s="4">
        <v>0.9126</v>
      </c>
      <c r="C12" s="4" t="s">
        <v>240</v>
      </c>
    </row>
    <row r="13" spans="1:3" ht="15">
      <c r="A13" s="4" t="s">
        <v>128</v>
      </c>
      <c r="B13" s="4">
        <v>0.9341</v>
      </c>
      <c r="C13" s="4" t="s">
        <v>240</v>
      </c>
    </row>
    <row r="14" spans="1:3" ht="15">
      <c r="A14" s="4" t="s">
        <v>129</v>
      </c>
      <c r="B14" s="4">
        <v>0.9962</v>
      </c>
      <c r="C14" s="4" t="s">
        <v>240</v>
      </c>
    </row>
    <row r="15" spans="1:3" ht="15">
      <c r="A15" s="4" t="s">
        <v>130</v>
      </c>
      <c r="B15" s="4">
        <v>0.8767</v>
      </c>
      <c r="C15" s="4" t="s">
        <v>240</v>
      </c>
    </row>
    <row r="16" spans="1:3" ht="15">
      <c r="A16" s="4" t="s">
        <v>131</v>
      </c>
      <c r="B16" s="4">
        <v>0.9126</v>
      </c>
      <c r="C16" s="4" t="s">
        <v>240</v>
      </c>
    </row>
    <row r="17" spans="1:3" ht="15">
      <c r="A17" s="4" t="s">
        <v>132</v>
      </c>
      <c r="B17" s="4">
        <v>0.8266</v>
      </c>
      <c r="C17" s="4" t="s">
        <v>240</v>
      </c>
    </row>
    <row r="18" spans="1:3" ht="15">
      <c r="A18" s="4" t="s">
        <v>133</v>
      </c>
      <c r="B18" s="4">
        <v>0.8767</v>
      </c>
      <c r="C18" s="4" t="s">
        <v>240</v>
      </c>
    </row>
    <row r="19" spans="1:3" ht="15">
      <c r="A19" s="4" t="s">
        <v>134</v>
      </c>
      <c r="B19" s="4">
        <v>0.8146</v>
      </c>
      <c r="C19" s="4" t="s">
        <v>240</v>
      </c>
    </row>
    <row r="20" spans="1:3" ht="15">
      <c r="A20" s="4" t="s">
        <v>252</v>
      </c>
      <c r="B20" s="4">
        <v>1.0726</v>
      </c>
      <c r="C20" s="4" t="s">
        <v>238</v>
      </c>
    </row>
    <row r="21" spans="1:3" ht="15">
      <c r="A21" s="4" t="s">
        <v>135</v>
      </c>
      <c r="B21" s="4">
        <v>1.0105</v>
      </c>
      <c r="C21" s="4" t="s">
        <v>240</v>
      </c>
    </row>
    <row r="22" spans="1:3" ht="15">
      <c r="A22" s="3" t="s">
        <v>136</v>
      </c>
      <c r="B22" s="4">
        <v>0.8504</v>
      </c>
      <c r="C22" s="3" t="s">
        <v>193</v>
      </c>
    </row>
    <row r="23" spans="1:3" ht="15">
      <c r="A23" s="3" t="s">
        <v>4</v>
      </c>
      <c r="B23" s="4">
        <v>1.1992</v>
      </c>
      <c r="C23" s="3" t="s">
        <v>193</v>
      </c>
    </row>
    <row r="24" spans="1:3" ht="15">
      <c r="A24" s="4" t="s">
        <v>137</v>
      </c>
      <c r="B24" s="4">
        <v>1.3019</v>
      </c>
      <c r="C24" s="3" t="s">
        <v>193</v>
      </c>
    </row>
    <row r="25" spans="1:3" ht="15">
      <c r="A25" s="4" t="s">
        <v>138</v>
      </c>
      <c r="B25" s="4">
        <v>0.9818</v>
      </c>
      <c r="C25" s="4" t="s">
        <v>238</v>
      </c>
    </row>
    <row r="26" spans="1:3" ht="15">
      <c r="A26" s="4" t="s">
        <v>139</v>
      </c>
      <c r="B26" s="4">
        <v>0.301</v>
      </c>
      <c r="C26" s="1" t="s">
        <v>241</v>
      </c>
    </row>
    <row r="27" spans="1:3" ht="15">
      <c r="A27" s="4" t="s">
        <v>140</v>
      </c>
      <c r="B27" s="4">
        <v>0.3989</v>
      </c>
      <c r="C27" s="1" t="s">
        <v>241</v>
      </c>
    </row>
    <row r="28" spans="1:3" ht="15">
      <c r="A28" s="4" t="s">
        <v>141</v>
      </c>
      <c r="B28" s="4">
        <v>0.81</v>
      </c>
      <c r="C28" s="4" t="s">
        <v>193</v>
      </c>
    </row>
    <row r="29" spans="1:4" ht="15">
      <c r="A29" s="4" t="s">
        <v>142</v>
      </c>
      <c r="B29" s="28">
        <v>0.24014573777344203</v>
      </c>
      <c r="C29" s="4" t="s">
        <v>193</v>
      </c>
      <c r="D29" s="1" t="s">
        <v>242</v>
      </c>
    </row>
    <row r="30" spans="1:4" ht="15">
      <c r="A30" s="4" t="s">
        <v>143</v>
      </c>
      <c r="B30" s="28">
        <v>0.3879704590949732</v>
      </c>
      <c r="C30" s="4" t="s">
        <v>193</v>
      </c>
      <c r="D30" s="1" t="s">
        <v>242</v>
      </c>
    </row>
    <row r="31" spans="1:3" ht="15">
      <c r="A31" s="4" t="s">
        <v>184</v>
      </c>
      <c r="B31" s="29">
        <v>1.1637142857142857</v>
      </c>
      <c r="C31" s="4" t="s">
        <v>193</v>
      </c>
    </row>
    <row r="32" spans="1:3" ht="15">
      <c r="A32" s="4" t="s">
        <v>144</v>
      </c>
      <c r="B32" s="4">
        <v>86</v>
      </c>
      <c r="C32" s="24" t="s">
        <v>194</v>
      </c>
    </row>
    <row r="33" spans="1:3" ht="15">
      <c r="A33" s="4" t="s">
        <v>145</v>
      </c>
      <c r="B33" s="4">
        <v>86</v>
      </c>
      <c r="C33" s="24" t="s">
        <v>194</v>
      </c>
    </row>
    <row r="34" spans="1:4" ht="15">
      <c r="A34" s="12" t="s">
        <v>146</v>
      </c>
      <c r="B34" s="12"/>
      <c r="C34" s="12" t="s">
        <v>5</v>
      </c>
      <c r="D34" s="12"/>
    </row>
    <row r="36" ht="15">
      <c r="A36" s="4" t="s">
        <v>195</v>
      </c>
    </row>
    <row r="37" ht="15">
      <c r="A37" s="4" t="s">
        <v>196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37"/>
  <sheetViews>
    <sheetView workbookViewId="0" topLeftCell="A1">
      <selection activeCell="A1" sqref="A1"/>
    </sheetView>
  </sheetViews>
  <sheetFormatPr defaultColWidth="9.00390625" defaultRowHeight="13.5"/>
  <cols>
    <col min="1" max="1" width="23.625" style="4" customWidth="1"/>
    <col min="2" max="2" width="19.375" style="4" customWidth="1"/>
    <col min="3" max="16384" width="9.00390625" style="4" customWidth="1"/>
  </cols>
  <sheetData>
    <row r="1" ht="16.5">
      <c r="A1" s="13" t="s">
        <v>237</v>
      </c>
    </row>
    <row r="2" spans="1:4" ht="15">
      <c r="A2" s="23" t="s">
        <v>148</v>
      </c>
      <c r="B2" s="23" t="s">
        <v>153</v>
      </c>
      <c r="C2" s="23" t="s">
        <v>150</v>
      </c>
      <c r="D2" s="12" t="s">
        <v>151</v>
      </c>
    </row>
    <row r="3" spans="1:3" ht="15">
      <c r="A3" s="4" t="s">
        <v>118</v>
      </c>
      <c r="B3" s="14">
        <v>1.04511493078644</v>
      </c>
      <c r="C3" s="4" t="s">
        <v>197</v>
      </c>
    </row>
    <row r="4" spans="1:3" ht="15">
      <c r="A4" s="4" t="s">
        <v>119</v>
      </c>
      <c r="B4" s="14">
        <v>1.0154523000722382</v>
      </c>
      <c r="C4" s="4" t="s">
        <v>197</v>
      </c>
    </row>
    <row r="5" spans="1:3" ht="15">
      <c r="A5" s="4" t="s">
        <v>120</v>
      </c>
      <c r="B5" s="14">
        <v>1.231095919899875</v>
      </c>
      <c r="C5" s="4" t="s">
        <v>197</v>
      </c>
    </row>
    <row r="6" spans="1:3" ht="15">
      <c r="A6" s="4" t="s">
        <v>121</v>
      </c>
      <c r="B6" s="14">
        <v>1.231095919899875</v>
      </c>
      <c r="C6" s="4" t="s">
        <v>197</v>
      </c>
    </row>
    <row r="7" spans="1:3" ht="15">
      <c r="A7" s="4" t="s">
        <v>122</v>
      </c>
      <c r="B7" s="14">
        <v>0.46193804747264433</v>
      </c>
      <c r="C7" s="4" t="s">
        <v>197</v>
      </c>
    </row>
    <row r="8" spans="1:4" ht="15">
      <c r="A8" s="4" t="s">
        <v>123</v>
      </c>
      <c r="B8" s="14">
        <v>1.231095919899875</v>
      </c>
      <c r="C8" s="4" t="s">
        <v>197</v>
      </c>
      <c r="D8" s="4" t="s">
        <v>154</v>
      </c>
    </row>
    <row r="9" spans="1:4" ht="15">
      <c r="A9" s="4" t="s">
        <v>124</v>
      </c>
      <c r="B9" s="14">
        <v>1.231095919899875</v>
      </c>
      <c r="C9" s="4" t="s">
        <v>197</v>
      </c>
      <c r="D9" s="4" t="s">
        <v>154</v>
      </c>
    </row>
    <row r="10" spans="1:4" ht="15">
      <c r="A10" s="4" t="s">
        <v>125</v>
      </c>
      <c r="B10" s="14">
        <v>1.231095919899875</v>
      </c>
      <c r="C10" s="4" t="s">
        <v>197</v>
      </c>
      <c r="D10" s="4" t="s">
        <v>154</v>
      </c>
    </row>
    <row r="11" spans="1:4" ht="15">
      <c r="A11" s="4" t="s">
        <v>126</v>
      </c>
      <c r="B11" s="14">
        <v>1.231095919899875</v>
      </c>
      <c r="C11" s="4" t="s">
        <v>197</v>
      </c>
      <c r="D11" s="4" t="s">
        <v>154</v>
      </c>
    </row>
    <row r="12" spans="1:3" ht="15">
      <c r="A12" s="4" t="s">
        <v>127</v>
      </c>
      <c r="B12" s="14">
        <v>0.7915231491876233</v>
      </c>
      <c r="C12" s="4" t="s">
        <v>197</v>
      </c>
    </row>
    <row r="13" spans="1:3" ht="15">
      <c r="A13" s="4" t="s">
        <v>128</v>
      </c>
      <c r="B13" s="14">
        <v>0.8091946806108554</v>
      </c>
      <c r="C13" s="4" t="s">
        <v>197</v>
      </c>
    </row>
    <row r="14" spans="1:3" ht="15">
      <c r="A14" s="4" t="s">
        <v>129</v>
      </c>
      <c r="B14" s="14">
        <v>0.8116070574579403</v>
      </c>
      <c r="C14" s="4" t="s">
        <v>197</v>
      </c>
    </row>
    <row r="15" spans="1:3" ht="15">
      <c r="A15" s="4" t="s">
        <v>130</v>
      </c>
      <c r="B15" s="14">
        <v>0.7788100729696589</v>
      </c>
      <c r="C15" s="4" t="s">
        <v>197</v>
      </c>
    </row>
    <row r="16" spans="1:3" ht="15">
      <c r="A16" s="4" t="s">
        <v>131</v>
      </c>
      <c r="B16" s="14">
        <v>0.7902157128678501</v>
      </c>
      <c r="C16" s="4" t="s">
        <v>197</v>
      </c>
    </row>
    <row r="17" spans="1:3" ht="15">
      <c r="A17" s="4" t="s">
        <v>132</v>
      </c>
      <c r="B17" s="14">
        <v>0.7614715449697556</v>
      </c>
      <c r="C17" s="4" t="s">
        <v>197</v>
      </c>
    </row>
    <row r="18" spans="1:3" ht="15">
      <c r="A18" s="4" t="s">
        <v>133</v>
      </c>
      <c r="B18" s="14">
        <v>0.7601927917189462</v>
      </c>
      <c r="C18" s="4" t="s">
        <v>197</v>
      </c>
    </row>
    <row r="19" spans="1:3" ht="15">
      <c r="A19" s="4" t="s">
        <v>134</v>
      </c>
      <c r="B19" s="14">
        <v>0.7469509024699241</v>
      </c>
      <c r="C19" s="4" t="s">
        <v>197</v>
      </c>
    </row>
    <row r="20" spans="1:3" ht="15">
      <c r="A20" s="4" t="s">
        <v>252</v>
      </c>
      <c r="B20" s="14">
        <v>0.5192666129032258</v>
      </c>
      <c r="C20" s="4" t="s">
        <v>197</v>
      </c>
    </row>
    <row r="21" spans="1:3" ht="15">
      <c r="A21" s="4" t="s">
        <v>135</v>
      </c>
      <c r="B21" s="14">
        <v>0.88</v>
      </c>
      <c r="C21" s="4" t="s">
        <v>197</v>
      </c>
    </row>
    <row r="22" spans="1:3" ht="15">
      <c r="A22" s="3" t="s">
        <v>136</v>
      </c>
      <c r="B22" s="14">
        <v>1.0612350952492946</v>
      </c>
      <c r="C22" s="3" t="s">
        <v>197</v>
      </c>
    </row>
    <row r="23" spans="1:3" ht="15">
      <c r="A23" s="3" t="s">
        <v>4</v>
      </c>
      <c r="B23" s="14">
        <v>0.6882648371147433</v>
      </c>
      <c r="C23" s="4" t="s">
        <v>197</v>
      </c>
    </row>
    <row r="24" spans="1:3" ht="15">
      <c r="A24" s="4" t="s">
        <v>137</v>
      </c>
      <c r="B24" s="14">
        <v>0.585076657422229</v>
      </c>
      <c r="C24" s="4" t="s">
        <v>197</v>
      </c>
    </row>
    <row r="25" spans="1:3" ht="15">
      <c r="A25" s="4" t="s">
        <v>138</v>
      </c>
      <c r="B25" s="14">
        <v>0.5965231717254023</v>
      </c>
      <c r="C25" s="4" t="s">
        <v>197</v>
      </c>
    </row>
    <row r="26" spans="1:4" ht="15">
      <c r="A26" s="4" t="s">
        <v>139</v>
      </c>
      <c r="B26" s="14">
        <v>1.075</v>
      </c>
      <c r="C26" s="4" t="s">
        <v>197</v>
      </c>
      <c r="D26" s="4" t="s">
        <v>155</v>
      </c>
    </row>
    <row r="27" spans="1:4" ht="15">
      <c r="A27" s="4" t="s">
        <v>140</v>
      </c>
      <c r="B27" s="14">
        <v>0.879</v>
      </c>
      <c r="C27" s="4" t="s">
        <v>197</v>
      </c>
      <c r="D27" s="4" t="s">
        <v>155</v>
      </c>
    </row>
    <row r="28" spans="1:4" ht="15">
      <c r="A28" s="4" t="s">
        <v>141</v>
      </c>
      <c r="B28" s="14">
        <v>0.9134680134680134</v>
      </c>
      <c r="C28" s="4" t="s">
        <v>197</v>
      </c>
      <c r="D28" s="4" t="s">
        <v>156</v>
      </c>
    </row>
    <row r="29" spans="1:4" ht="15">
      <c r="A29" s="4" t="s">
        <v>142</v>
      </c>
      <c r="B29" s="14">
        <v>0.3513756461345948</v>
      </c>
      <c r="C29" s="4" t="s">
        <v>222</v>
      </c>
      <c r="D29" s="4" t="s">
        <v>223</v>
      </c>
    </row>
    <row r="30" spans="1:4" ht="15">
      <c r="A30" s="4" t="s">
        <v>143</v>
      </c>
      <c r="B30" s="14">
        <v>0.5640478306695436</v>
      </c>
      <c r="C30" s="4" t="s">
        <v>222</v>
      </c>
      <c r="D30" s="4" t="s">
        <v>224</v>
      </c>
    </row>
    <row r="31" spans="1:3" ht="15">
      <c r="A31" s="4" t="s">
        <v>184</v>
      </c>
      <c r="B31" s="14">
        <v>0.7469509024699241</v>
      </c>
      <c r="C31" s="4" t="s">
        <v>197</v>
      </c>
    </row>
    <row r="32" spans="1:3" ht="15">
      <c r="A32" s="4" t="s">
        <v>144</v>
      </c>
      <c r="C32" s="5" t="s">
        <v>198</v>
      </c>
    </row>
    <row r="33" spans="1:3" ht="15">
      <c r="A33" s="4" t="s">
        <v>145</v>
      </c>
      <c r="C33" s="5" t="s">
        <v>198</v>
      </c>
    </row>
    <row r="34" spans="1:4" ht="15">
      <c r="A34" s="12" t="s">
        <v>146</v>
      </c>
      <c r="B34" s="12">
        <v>0.12</v>
      </c>
      <c r="C34" s="12" t="s">
        <v>199</v>
      </c>
      <c r="D34" s="12"/>
    </row>
    <row r="36" ht="15">
      <c r="A36" s="4" t="s">
        <v>195</v>
      </c>
    </row>
    <row r="37" ht="16.5">
      <c r="A37" s="4" t="s">
        <v>200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IV115"/>
  <sheetViews>
    <sheetView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00390625" style="4" customWidth="1"/>
    <col min="3" max="3" width="25.50390625" style="4" customWidth="1"/>
    <col min="4" max="4" width="9.875" style="4" customWidth="1"/>
    <col min="5" max="5" width="10.00390625" style="4" customWidth="1"/>
    <col min="6" max="6" width="10.125" style="4" customWidth="1"/>
    <col min="7" max="8" width="10.50390625" style="4" customWidth="1"/>
    <col min="9" max="9" width="9.50390625" style="4" customWidth="1"/>
    <col min="10" max="11" width="9.25390625" style="4" bestFit="1" customWidth="1"/>
    <col min="12" max="13" width="9.00390625" style="4" customWidth="1"/>
    <col min="14" max="14" width="11.00390625" style="4" customWidth="1"/>
    <col min="15" max="15" width="10.00390625" style="4" customWidth="1"/>
    <col min="16" max="16" width="10.50390625" style="4" customWidth="1"/>
    <col min="17" max="17" width="9.625" style="4" customWidth="1"/>
    <col min="18" max="18" width="10.50390625" style="4" customWidth="1"/>
    <col min="19" max="19" width="9.75390625" style="4" customWidth="1"/>
    <col min="20" max="20" width="9.625" style="4" customWidth="1"/>
    <col min="21" max="22" width="9.75390625" style="4" customWidth="1"/>
    <col min="23" max="23" width="10.125" style="4" customWidth="1"/>
    <col min="24" max="24" width="9.125" style="3" bestFit="1" customWidth="1"/>
    <col min="25" max="25" width="9.125" style="3" customWidth="1"/>
    <col min="26" max="26" width="10.125" style="3" bestFit="1" customWidth="1"/>
    <col min="27" max="29" width="9.75390625" style="4" customWidth="1"/>
    <col min="30" max="30" width="9.125" style="4" bestFit="1" customWidth="1"/>
    <col min="31" max="31" width="9.00390625" style="4" customWidth="1"/>
    <col min="32" max="32" width="9.375" style="4" customWidth="1"/>
    <col min="33" max="36" width="9.00390625" style="4" customWidth="1"/>
    <col min="37" max="37" width="11.375" style="3" bestFit="1" customWidth="1"/>
    <col min="38" max="38" width="9.00390625" style="5" customWidth="1"/>
    <col min="39" max="16384" width="9.00390625" style="4" customWidth="1"/>
  </cols>
  <sheetData>
    <row r="1" spans="1:40" ht="15">
      <c r="A1" s="13" t="s">
        <v>157</v>
      </c>
      <c r="B1" s="42" t="s">
        <v>253</v>
      </c>
      <c r="C1" s="22" t="s">
        <v>26</v>
      </c>
      <c r="D1" s="4" t="s">
        <v>118</v>
      </c>
      <c r="E1" s="4" t="s">
        <v>119</v>
      </c>
      <c r="F1" s="4" t="s">
        <v>120</v>
      </c>
      <c r="G1" s="4" t="s">
        <v>121</v>
      </c>
      <c r="H1" s="4" t="s">
        <v>122</v>
      </c>
      <c r="I1" s="4" t="s">
        <v>123</v>
      </c>
      <c r="J1" s="4" t="s">
        <v>124</v>
      </c>
      <c r="K1" s="4" t="s">
        <v>125</v>
      </c>
      <c r="L1" s="4" t="s">
        <v>126</v>
      </c>
      <c r="M1" s="4" t="s">
        <v>127</v>
      </c>
      <c r="N1" s="4" t="s">
        <v>128</v>
      </c>
      <c r="O1" s="4" t="s">
        <v>129</v>
      </c>
      <c r="P1" s="4" t="s">
        <v>130</v>
      </c>
      <c r="Q1" s="4" t="s">
        <v>131</v>
      </c>
      <c r="R1" s="4" t="s">
        <v>132</v>
      </c>
      <c r="S1" s="4" t="s">
        <v>133</v>
      </c>
      <c r="T1" s="4" t="s">
        <v>134</v>
      </c>
      <c r="U1" s="4" t="s">
        <v>252</v>
      </c>
      <c r="V1" s="3" t="s">
        <v>135</v>
      </c>
      <c r="W1" s="3" t="s">
        <v>136</v>
      </c>
      <c r="X1" s="3" t="s">
        <v>4</v>
      </c>
      <c r="Y1" s="4" t="s">
        <v>137</v>
      </c>
      <c r="Z1" s="4" t="s">
        <v>138</v>
      </c>
      <c r="AA1" s="4" t="s">
        <v>139</v>
      </c>
      <c r="AB1" s="4" t="s">
        <v>140</v>
      </c>
      <c r="AC1" s="4" t="s">
        <v>141</v>
      </c>
      <c r="AD1" s="4" t="s">
        <v>142</v>
      </c>
      <c r="AE1" s="4" t="s">
        <v>143</v>
      </c>
      <c r="AF1" s="4" t="s">
        <v>184</v>
      </c>
      <c r="AG1" s="4" t="s">
        <v>144</v>
      </c>
      <c r="AH1" s="4" t="s">
        <v>145</v>
      </c>
      <c r="AI1" s="3" t="s">
        <v>146</v>
      </c>
      <c r="AJ1" s="9"/>
      <c r="AK1" s="9"/>
      <c r="AL1" s="9"/>
      <c r="AM1" s="9"/>
      <c r="AN1" s="9"/>
    </row>
    <row r="2" spans="1:256" ht="15">
      <c r="A2" s="25"/>
      <c r="C2" s="22" t="s">
        <v>149</v>
      </c>
      <c r="D2" s="4">
        <f>'C1'!$B3</f>
        <v>0.6904</v>
      </c>
      <c r="E2" s="4">
        <f>'C1'!$B4</f>
        <v>0.6354</v>
      </c>
      <c r="F2" s="4">
        <f>'C1'!$B5</f>
        <v>0.7191</v>
      </c>
      <c r="G2" s="4">
        <f>'C1'!$B6</f>
        <v>0.7191</v>
      </c>
      <c r="H2" s="4">
        <f>'C1'!$B7</f>
        <v>0.5041</v>
      </c>
      <c r="I2" s="4">
        <f>'C1'!$B8</f>
        <v>81.5</v>
      </c>
      <c r="J2" s="4">
        <f>'C1'!$B9</f>
        <v>81.5</v>
      </c>
      <c r="K2" s="4">
        <f>'C1'!$B10</f>
        <v>200.9</v>
      </c>
      <c r="L2" s="4">
        <f>'C1'!$B11</f>
        <v>200.9</v>
      </c>
      <c r="M2" s="4">
        <f>'C1'!$B12</f>
        <v>0.9126</v>
      </c>
      <c r="N2" s="4">
        <f>'C1'!$B13</f>
        <v>0.9341</v>
      </c>
      <c r="O2" s="4">
        <f>'C1'!$B14</f>
        <v>0.9962</v>
      </c>
      <c r="P2" s="4">
        <f>'C1'!$B15</f>
        <v>0.8767</v>
      </c>
      <c r="Q2" s="4">
        <f>'C1'!$B16</f>
        <v>0.9126</v>
      </c>
      <c r="R2" s="4">
        <f>'C1'!$B17</f>
        <v>0.8266</v>
      </c>
      <c r="S2" s="4">
        <f>'C1'!$B18</f>
        <v>0.8767</v>
      </c>
      <c r="T2" s="4">
        <f>'C1'!$B19</f>
        <v>0.8146</v>
      </c>
      <c r="U2" s="4">
        <f>'C1'!$B20</f>
        <v>1.0726</v>
      </c>
      <c r="V2" s="4">
        <f>'C1'!$B21</f>
        <v>1.0105</v>
      </c>
      <c r="W2" s="4">
        <f>'C1'!$B22</f>
        <v>0.8504</v>
      </c>
      <c r="X2" s="4">
        <f>'C1'!$B23</f>
        <v>1.1992</v>
      </c>
      <c r="Y2" s="4">
        <f>'C1'!$B24</f>
        <v>1.3019</v>
      </c>
      <c r="Z2" s="4">
        <f>'C1'!$B25</f>
        <v>0.9818</v>
      </c>
      <c r="AA2" s="4">
        <f>'C1'!$B26</f>
        <v>0.301</v>
      </c>
      <c r="AB2" s="4">
        <f>'C1'!$B27</f>
        <v>0.3989</v>
      </c>
      <c r="AC2" s="4">
        <f>'C1'!$B28</f>
        <v>0.81</v>
      </c>
      <c r="AD2" s="26">
        <f>'C1'!$B29</f>
        <v>0.24014573777344203</v>
      </c>
      <c r="AE2" s="26">
        <f>'C1'!$B30</f>
        <v>0.3879704590949732</v>
      </c>
      <c r="AF2" s="30">
        <f>'C1'!$B31</f>
        <v>1.1637142857142857</v>
      </c>
      <c r="AG2" s="31">
        <f>'C1'!$B32</f>
        <v>86</v>
      </c>
      <c r="AH2" s="31">
        <f>'C1'!$B33</f>
        <v>86</v>
      </c>
      <c r="AI2" s="31">
        <f>'C1'!$B34</f>
        <v>0</v>
      </c>
      <c r="AJ2" s="9"/>
      <c r="AK2" s="9"/>
      <c r="AL2" s="9"/>
      <c r="AM2" s="9"/>
      <c r="AN2" s="9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>
      <c r="A3" s="4" t="s">
        <v>27</v>
      </c>
      <c r="B3" s="12" t="s">
        <v>28</v>
      </c>
      <c r="C3" s="22" t="s">
        <v>158</v>
      </c>
      <c r="D3" s="4" t="s">
        <v>6</v>
      </c>
      <c r="E3" s="4" t="s">
        <v>6</v>
      </c>
      <c r="F3" s="4" t="s">
        <v>6</v>
      </c>
      <c r="G3" s="4" t="s">
        <v>6</v>
      </c>
      <c r="H3" s="4" t="s">
        <v>7</v>
      </c>
      <c r="I3" s="4" t="s">
        <v>8</v>
      </c>
      <c r="J3" s="4" t="s">
        <v>8</v>
      </c>
      <c r="K3" s="4" t="s">
        <v>8</v>
      </c>
      <c r="L3" s="4" t="s">
        <v>8</v>
      </c>
      <c r="M3" s="4" t="s">
        <v>9</v>
      </c>
      <c r="N3" s="4" t="s">
        <v>9</v>
      </c>
      <c r="O3" s="4" t="s">
        <v>9</v>
      </c>
      <c r="P3" s="4" t="s">
        <v>9</v>
      </c>
      <c r="Q3" s="4" t="s">
        <v>9</v>
      </c>
      <c r="R3" s="4" t="s">
        <v>9</v>
      </c>
      <c r="S3" s="4" t="s">
        <v>9</v>
      </c>
      <c r="T3" s="4" t="s">
        <v>9</v>
      </c>
      <c r="U3" s="4" t="s">
        <v>7</v>
      </c>
      <c r="V3" s="3" t="s">
        <v>9</v>
      </c>
      <c r="W3" s="3" t="s">
        <v>6</v>
      </c>
      <c r="X3" s="3" t="s">
        <v>6</v>
      </c>
      <c r="Y3" s="4" t="s">
        <v>6</v>
      </c>
      <c r="Z3" s="4" t="s">
        <v>10</v>
      </c>
      <c r="AA3" s="4" t="s">
        <v>249</v>
      </c>
      <c r="AB3" s="4" t="s">
        <v>249</v>
      </c>
      <c r="AC3" s="4" t="s">
        <v>6</v>
      </c>
      <c r="AD3" s="4" t="s">
        <v>6</v>
      </c>
      <c r="AE3" s="4" t="s">
        <v>6</v>
      </c>
      <c r="AF3" s="4" t="s">
        <v>6</v>
      </c>
      <c r="AG3" s="5" t="s">
        <v>250</v>
      </c>
      <c r="AH3" s="5" t="s">
        <v>250</v>
      </c>
      <c r="AI3" s="3" t="s">
        <v>5</v>
      </c>
      <c r="AJ3" s="9"/>
      <c r="AK3" s="9"/>
      <c r="AL3" s="9"/>
      <c r="AM3" s="9"/>
      <c r="AN3" s="9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42" ht="15">
      <c r="A4" s="6">
        <v>1</v>
      </c>
      <c r="B4" s="8">
        <v>1</v>
      </c>
      <c r="C4" s="6" t="s">
        <v>30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1866130.9685000004</v>
      </c>
      <c r="O4" s="7">
        <v>0</v>
      </c>
      <c r="P4" s="7">
        <v>244748.32077723747</v>
      </c>
      <c r="Q4" s="7">
        <v>116371.50269487358</v>
      </c>
      <c r="R4" s="7">
        <v>35108.6055642815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9"/>
      <c r="AK4" s="9"/>
      <c r="AL4" s="9"/>
      <c r="AM4" s="9"/>
      <c r="AN4" s="9"/>
      <c r="AP4" s="15"/>
    </row>
    <row r="5" spans="1:42" ht="15">
      <c r="A5" s="4">
        <v>2</v>
      </c>
      <c r="B5" s="8">
        <v>2</v>
      </c>
      <c r="C5" s="4" t="s">
        <v>205</v>
      </c>
      <c r="D5" s="9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5285.1377999999095</v>
      </c>
      <c r="O5" s="3">
        <v>0</v>
      </c>
      <c r="P5" s="3">
        <v>15040.903883866646</v>
      </c>
      <c r="Q5" s="3">
        <v>10697.077421063848</v>
      </c>
      <c r="R5" s="3">
        <v>4391.072041209554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5679.104592441194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9"/>
      <c r="AK5" s="9"/>
      <c r="AL5" s="9"/>
      <c r="AM5" s="9"/>
      <c r="AN5" s="9"/>
      <c r="AP5" s="15"/>
    </row>
    <row r="6" spans="1:42" ht="15">
      <c r="A6" s="4">
        <v>3</v>
      </c>
      <c r="B6" s="8">
        <v>3</v>
      </c>
      <c r="C6" s="4" t="s">
        <v>31</v>
      </c>
      <c r="D6" s="9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4867.595100000035</v>
      </c>
      <c r="O6" s="3">
        <v>0</v>
      </c>
      <c r="P6" s="3">
        <v>148651.493821406</v>
      </c>
      <c r="Q6" s="3">
        <v>315.732203745938</v>
      </c>
      <c r="R6" s="3">
        <v>693.984097473709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1524.591836896965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/>
      <c r="AL6" s="10"/>
      <c r="AM6" s="10"/>
      <c r="AN6" s="10"/>
      <c r="AP6" s="15"/>
    </row>
    <row r="7" spans="1:42" ht="15">
      <c r="A7" s="4">
        <v>4</v>
      </c>
      <c r="B7" s="8">
        <v>4</v>
      </c>
      <c r="C7" s="4" t="s">
        <v>32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97685.37569999974</v>
      </c>
      <c r="O7" s="3">
        <v>0</v>
      </c>
      <c r="P7" s="3">
        <v>135297.33757243288</v>
      </c>
      <c r="Q7" s="3">
        <v>53422.064769191915</v>
      </c>
      <c r="R7" s="3">
        <v>16232.071689951626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3163.528061561201</v>
      </c>
      <c r="Y7" s="3">
        <v>0</v>
      </c>
      <c r="Z7" s="3">
        <v>6.8726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/>
      <c r="AL7" s="10"/>
      <c r="AM7" s="10"/>
      <c r="AN7" s="10"/>
      <c r="AP7" s="15"/>
    </row>
    <row r="8" spans="1:42" ht="15">
      <c r="A8" s="4">
        <v>5</v>
      </c>
      <c r="B8" s="8">
        <v>5</v>
      </c>
      <c r="C8" s="4" t="s">
        <v>33</v>
      </c>
      <c r="D8" s="3">
        <v>0</v>
      </c>
      <c r="E8" s="3">
        <v>0</v>
      </c>
      <c r="F8" s="3">
        <v>207.1008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1934381.9190999998</v>
      </c>
      <c r="O8" s="3">
        <v>728258.1124009426</v>
      </c>
      <c r="P8" s="3">
        <v>16658.624070952414</v>
      </c>
      <c r="Q8" s="3">
        <v>26630.560249100818</v>
      </c>
      <c r="R8" s="3">
        <v>253055.39312569232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10862.716837890875</v>
      </c>
      <c r="Y8" s="3">
        <v>0</v>
      </c>
      <c r="Z8" s="3">
        <v>94.25280000000001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/>
      <c r="AL8" s="10"/>
      <c r="AM8" s="10"/>
      <c r="AN8" s="10"/>
      <c r="AP8" s="15"/>
    </row>
    <row r="9" spans="1:42" ht="15">
      <c r="A9" s="4">
        <v>6</v>
      </c>
      <c r="B9" s="8">
        <v>6</v>
      </c>
      <c r="C9" s="4" t="s">
        <v>34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1635.6091000000015</v>
      </c>
      <c r="O9" s="3">
        <v>1070.4050560011528</v>
      </c>
      <c r="P9" s="3">
        <v>133.6300592176849</v>
      </c>
      <c r="Q9" s="3">
        <v>582.2137016150809</v>
      </c>
      <c r="R9" s="3">
        <v>65.737102758314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76.22959184484716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/>
      <c r="AL9" s="10"/>
      <c r="AM9" s="10"/>
      <c r="AN9" s="10"/>
      <c r="AP9" s="15"/>
    </row>
    <row r="10" spans="1:42" ht="15">
      <c r="A10" s="4">
        <v>7</v>
      </c>
      <c r="B10" s="8">
        <v>7</v>
      </c>
      <c r="C10" s="4" t="s">
        <v>35</v>
      </c>
      <c r="D10" s="3">
        <v>0</v>
      </c>
      <c r="E10" s="3">
        <v>0</v>
      </c>
      <c r="F10" s="3">
        <v>10618.230599999999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52723.40630000038</v>
      </c>
      <c r="O10" s="3">
        <v>36882.04267578863</v>
      </c>
      <c r="P10" s="3">
        <v>13980.713082920993</v>
      </c>
      <c r="Q10" s="3">
        <v>102194.33521747903</v>
      </c>
      <c r="R10" s="3">
        <v>6240.032070689893</v>
      </c>
      <c r="S10" s="3">
        <v>0</v>
      </c>
      <c r="T10" s="3">
        <v>0</v>
      </c>
      <c r="U10" s="3">
        <v>0</v>
      </c>
      <c r="V10" s="3">
        <v>0</v>
      </c>
      <c r="W10" s="3">
        <v>2046.164448</v>
      </c>
      <c r="X10" s="3">
        <v>9109.436225459365</v>
      </c>
      <c r="Y10" s="3">
        <v>0</v>
      </c>
      <c r="Z10" s="3">
        <v>195.3782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/>
      <c r="AL10" s="10"/>
      <c r="AM10" s="10"/>
      <c r="AN10" s="10"/>
      <c r="AP10" s="15"/>
    </row>
    <row r="11" spans="1:42" ht="15">
      <c r="A11" s="4">
        <v>8</v>
      </c>
      <c r="B11" s="8">
        <v>8</v>
      </c>
      <c r="C11" s="4" t="s">
        <v>36</v>
      </c>
      <c r="D11" s="9">
        <v>0</v>
      </c>
      <c r="E11" s="3">
        <v>2112.0696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2663.119099999778</v>
      </c>
      <c r="O11" s="3">
        <v>42.41908737947233</v>
      </c>
      <c r="P11" s="3">
        <v>33.62875662429724</v>
      </c>
      <c r="Q11" s="3">
        <v>303.41952727676835</v>
      </c>
      <c r="R11" s="3">
        <v>28.291917642811313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6.872599999999977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/>
      <c r="AL11" s="10"/>
      <c r="AM11" s="10"/>
      <c r="AN11" s="10"/>
      <c r="AP11" s="15"/>
    </row>
    <row r="12" spans="1:42" ht="15">
      <c r="A12" s="4">
        <v>9</v>
      </c>
      <c r="B12" s="8">
        <v>9</v>
      </c>
      <c r="C12" s="4" t="s">
        <v>37</v>
      </c>
      <c r="D12" s="9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1103.1721000000834</v>
      </c>
      <c r="O12" s="3">
        <v>42.41908737947233</v>
      </c>
      <c r="P12" s="3">
        <v>66.37254596909042</v>
      </c>
      <c r="Q12" s="3">
        <v>266.48149786912836</v>
      </c>
      <c r="R12" s="3">
        <v>188.05804080225062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76.22959184484716</v>
      </c>
      <c r="Y12" s="3">
        <v>77.4685738641561</v>
      </c>
      <c r="Z12" s="3">
        <v>46.144600000000025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/>
      <c r="AL12" s="10"/>
      <c r="AM12" s="10"/>
      <c r="AN12" s="10"/>
      <c r="AP12" s="15"/>
    </row>
    <row r="13" spans="1:42" ht="15">
      <c r="A13" s="4">
        <v>10</v>
      </c>
      <c r="B13" s="8">
        <v>10</v>
      </c>
      <c r="C13" s="4" t="s">
        <v>38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1855029.19</v>
      </c>
      <c r="O13" s="3">
        <v>844557.7119888405</v>
      </c>
      <c r="P13" s="3">
        <v>120358.20492571872</v>
      </c>
      <c r="Q13" s="3">
        <v>35703.24385312077</v>
      </c>
      <c r="R13" s="3">
        <v>0</v>
      </c>
      <c r="S13" s="3">
        <v>0</v>
      </c>
      <c r="T13" s="3">
        <v>0</v>
      </c>
      <c r="U13" s="3">
        <v>396.3565778787879</v>
      </c>
      <c r="V13" s="3">
        <v>342.34303719336225</v>
      </c>
      <c r="W13" s="3">
        <v>0</v>
      </c>
      <c r="X13" s="3">
        <v>408247.5791250848</v>
      </c>
      <c r="Y13" s="3">
        <v>0</v>
      </c>
      <c r="Z13" s="3">
        <v>903850.9707999998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/>
      <c r="AL13" s="10"/>
      <c r="AM13" s="10"/>
      <c r="AN13" s="10"/>
      <c r="AP13" s="15"/>
    </row>
    <row r="14" spans="1:42" s="8" customFormat="1" ht="15">
      <c r="A14" s="8">
        <v>11</v>
      </c>
      <c r="B14" s="8">
        <v>11</v>
      </c>
      <c r="C14" s="8" t="s">
        <v>39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348577.1628999999</v>
      </c>
      <c r="O14" s="9">
        <v>188774.86671015806</v>
      </c>
      <c r="P14" s="9">
        <v>43234.19147696067</v>
      </c>
      <c r="Q14" s="9">
        <v>5946.143257733551</v>
      </c>
      <c r="R14" s="9">
        <v>366.13069890701445</v>
      </c>
      <c r="S14" s="9">
        <v>0</v>
      </c>
      <c r="T14" s="9">
        <v>0</v>
      </c>
      <c r="U14" s="9">
        <v>4692.71346185567</v>
      </c>
      <c r="V14" s="9">
        <v>4856.38443697349</v>
      </c>
      <c r="W14" s="9">
        <v>3663.3936235876295</v>
      </c>
      <c r="X14" s="9">
        <v>46271.36224982288</v>
      </c>
      <c r="Y14" s="9">
        <v>0</v>
      </c>
      <c r="Z14" s="9">
        <v>350847.21179999993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/>
      <c r="AK14" s="9"/>
      <c r="AL14" s="11"/>
      <c r="AM14" s="11"/>
      <c r="AN14" s="11"/>
      <c r="AP14" s="16"/>
    </row>
    <row r="15" spans="1:42" s="8" customFormat="1" ht="15">
      <c r="A15" s="8">
        <v>12</v>
      </c>
      <c r="B15" s="8">
        <v>12</v>
      </c>
      <c r="C15" s="8" t="s">
        <v>40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139411.62270000018</v>
      </c>
      <c r="O15" s="9">
        <v>28400.030267442577</v>
      </c>
      <c r="P15" s="9">
        <v>3271.72403263452</v>
      </c>
      <c r="Q15" s="9">
        <v>11431.440624762618</v>
      </c>
      <c r="R15" s="9">
        <v>9.153267472691368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16541.821430332086</v>
      </c>
      <c r="Y15" s="9">
        <v>0</v>
      </c>
      <c r="Z15" s="9">
        <v>12768.308999999892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/>
      <c r="AK15" s="9"/>
      <c r="AL15" s="11"/>
      <c r="AM15" s="11"/>
      <c r="AN15" s="11"/>
      <c r="AP15" s="16"/>
    </row>
    <row r="16" spans="1:42" s="8" customFormat="1" ht="15">
      <c r="A16" s="8">
        <v>13</v>
      </c>
      <c r="B16" s="8">
        <v>13</v>
      </c>
      <c r="C16" s="8" t="s">
        <v>243</v>
      </c>
      <c r="D16" s="9">
        <v>0</v>
      </c>
      <c r="E16" s="9">
        <v>3028.3163999999997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13541.647699999623</v>
      </c>
      <c r="O16" s="9">
        <v>9806.029454849893</v>
      </c>
      <c r="P16" s="9">
        <v>3569.0730385758216</v>
      </c>
      <c r="Q16" s="9">
        <v>3809.0144134364673</v>
      </c>
      <c r="R16" s="9">
        <v>291.2403286760091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557.6624000000302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/>
      <c r="AK16" s="9"/>
      <c r="AL16" s="11"/>
      <c r="AM16" s="11"/>
      <c r="AN16" s="11"/>
      <c r="AP16" s="16"/>
    </row>
    <row r="17" spans="1:42" s="8" customFormat="1" ht="15">
      <c r="A17" s="8">
        <v>14</v>
      </c>
      <c r="B17" s="8">
        <v>14</v>
      </c>
      <c r="C17" s="8" t="s">
        <v>41</v>
      </c>
      <c r="D17" s="9">
        <v>0</v>
      </c>
      <c r="E17" s="9">
        <v>1555.4591999999993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346331.5864999993</v>
      </c>
      <c r="O17" s="9">
        <v>475943.06293143355</v>
      </c>
      <c r="P17" s="9">
        <v>22313.56498751545</v>
      </c>
      <c r="Q17" s="9">
        <v>2799.3749429619056</v>
      </c>
      <c r="R17" s="9">
        <v>412.7291514950921</v>
      </c>
      <c r="S17" s="9">
        <v>0</v>
      </c>
      <c r="T17" s="9">
        <v>0</v>
      </c>
      <c r="U17" s="9">
        <v>691.6124799999998</v>
      </c>
      <c r="V17" s="9">
        <v>4425.383699999999</v>
      </c>
      <c r="W17" s="9">
        <v>29320.21951778218</v>
      </c>
      <c r="X17" s="9">
        <v>47414.8061274956</v>
      </c>
      <c r="Y17" s="9">
        <v>0</v>
      </c>
      <c r="Z17" s="9">
        <v>165923.21819999977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/>
      <c r="AK17" s="9"/>
      <c r="AL17" s="11"/>
      <c r="AM17" s="11"/>
      <c r="AN17" s="11"/>
      <c r="AP17" s="16"/>
    </row>
    <row r="18" spans="1:42" s="8" customFormat="1" ht="15">
      <c r="A18" s="8">
        <v>15</v>
      </c>
      <c r="B18" s="8">
        <v>15</v>
      </c>
      <c r="C18" s="8" t="s">
        <v>206</v>
      </c>
      <c r="D18" s="9">
        <v>0</v>
      </c>
      <c r="E18" s="9">
        <v>109.28880000000026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71170.01310000103</v>
      </c>
      <c r="O18" s="9">
        <v>8531.651765917428</v>
      </c>
      <c r="P18" s="9">
        <v>25619.80274405377</v>
      </c>
      <c r="Q18" s="9">
        <v>1623.514340153255</v>
      </c>
      <c r="R18" s="9">
        <v>1088.4067140235566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11129.520409347722</v>
      </c>
      <c r="Y18" s="9">
        <v>0</v>
      </c>
      <c r="Z18" s="9">
        <v>31816.2108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/>
      <c r="AK18" s="9"/>
      <c r="AL18" s="11"/>
      <c r="AM18" s="11"/>
      <c r="AN18" s="11"/>
      <c r="AP18" s="16"/>
    </row>
    <row r="19" spans="1:42" s="8" customFormat="1" ht="15">
      <c r="A19" s="8">
        <v>16</v>
      </c>
      <c r="B19" s="8">
        <v>16</v>
      </c>
      <c r="C19" s="8" t="s">
        <v>42</v>
      </c>
      <c r="D19" s="9">
        <v>0</v>
      </c>
      <c r="E19" s="9">
        <v>0</v>
      </c>
      <c r="F19" s="9">
        <v>51.77520000000004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75774.19200000074</v>
      </c>
      <c r="O19" s="9">
        <v>31855.83208820829</v>
      </c>
      <c r="P19" s="9">
        <v>21914.444744421635</v>
      </c>
      <c r="Q19" s="9">
        <v>33720.02346468874</v>
      </c>
      <c r="R19" s="9">
        <v>1257.3261046555708</v>
      </c>
      <c r="S19" s="9">
        <v>0</v>
      </c>
      <c r="T19" s="9">
        <v>0</v>
      </c>
      <c r="U19" s="9">
        <v>0</v>
      </c>
      <c r="V19" s="9">
        <v>0</v>
      </c>
      <c r="W19" s="9">
        <v>0.20615757575433236</v>
      </c>
      <c r="X19" s="9">
        <v>4421.316327001201</v>
      </c>
      <c r="Y19" s="9">
        <v>0</v>
      </c>
      <c r="Z19" s="9">
        <v>49578.936400000006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/>
      <c r="AK19" s="9"/>
      <c r="AL19" s="11"/>
      <c r="AM19" s="11"/>
      <c r="AN19" s="11"/>
      <c r="AP19" s="16"/>
    </row>
    <row r="20" spans="1:42" s="8" customFormat="1" ht="15">
      <c r="A20" s="8">
        <v>17</v>
      </c>
      <c r="B20" s="8">
        <v>17</v>
      </c>
      <c r="C20" s="8" t="s">
        <v>43</v>
      </c>
      <c r="D20" s="9">
        <v>0</v>
      </c>
      <c r="E20" s="9">
        <v>0</v>
      </c>
      <c r="F20" s="9">
        <v>51.77520000000004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75809.68780000042</v>
      </c>
      <c r="O20" s="9">
        <v>3100.203513796907</v>
      </c>
      <c r="P20" s="9">
        <v>24856.960949049564</v>
      </c>
      <c r="Q20" s="9">
        <v>4175.756276840519</v>
      </c>
      <c r="R20" s="9">
        <v>1079.253446550807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16999.19898140116</v>
      </c>
      <c r="Y20" s="9">
        <v>0</v>
      </c>
      <c r="Z20" s="9">
        <v>39749.154800000135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/>
      <c r="AK20" s="9"/>
      <c r="AL20" s="11"/>
      <c r="AM20" s="11"/>
      <c r="AN20" s="11"/>
      <c r="AP20" s="16"/>
    </row>
    <row r="21" spans="1:42" s="8" customFormat="1" ht="15">
      <c r="A21" s="8">
        <v>18</v>
      </c>
      <c r="B21" s="8">
        <v>18</v>
      </c>
      <c r="C21" s="8" t="s">
        <v>44</v>
      </c>
      <c r="D21" s="9">
        <v>0</v>
      </c>
      <c r="E21" s="9">
        <v>802032.3792</v>
      </c>
      <c r="F21" s="9">
        <v>13052.3841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217806.89929999877</v>
      </c>
      <c r="O21" s="9">
        <v>3487210.898635865</v>
      </c>
      <c r="P21" s="9">
        <v>124058.2531216736</v>
      </c>
      <c r="Q21" s="9">
        <v>4087.808587774751</v>
      </c>
      <c r="R21" s="9">
        <v>1546.9022028820473</v>
      </c>
      <c r="S21" s="9">
        <v>0</v>
      </c>
      <c r="T21" s="9">
        <v>0</v>
      </c>
      <c r="U21" s="9">
        <v>58.21292727272703</v>
      </c>
      <c r="V21" s="9">
        <v>57411.62894949494</v>
      </c>
      <c r="W21" s="9">
        <v>178843.95611313134</v>
      </c>
      <c r="X21" s="9">
        <v>248432.23982236057</v>
      </c>
      <c r="Y21" s="9">
        <v>2.1688489620761118</v>
      </c>
      <c r="Z21" s="9">
        <v>276574.0418</v>
      </c>
      <c r="AA21" s="9">
        <v>4392964.366</v>
      </c>
      <c r="AB21" s="9">
        <v>139082.0696</v>
      </c>
      <c r="AC21" s="9">
        <v>34020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/>
      <c r="AK21" s="9"/>
      <c r="AL21" s="11"/>
      <c r="AM21" s="11"/>
      <c r="AN21" s="11"/>
      <c r="AP21" s="16"/>
    </row>
    <row r="22" spans="1:42" s="8" customFormat="1" ht="15">
      <c r="A22" s="8">
        <v>19</v>
      </c>
      <c r="B22" s="8">
        <v>19</v>
      </c>
      <c r="C22" s="8" t="s">
        <v>45</v>
      </c>
      <c r="D22" s="9">
        <v>0</v>
      </c>
      <c r="E22" s="9">
        <v>10960.65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119175.28030000068</v>
      </c>
      <c r="O22" s="9">
        <v>129402.5849192841</v>
      </c>
      <c r="P22" s="9">
        <v>45284.66066376434</v>
      </c>
      <c r="Q22" s="9">
        <v>2258.496655207826</v>
      </c>
      <c r="R22" s="9">
        <v>2035.3538398329401</v>
      </c>
      <c r="S22" s="9">
        <v>0</v>
      </c>
      <c r="T22" s="9">
        <v>0</v>
      </c>
      <c r="U22" s="9">
        <v>0</v>
      </c>
      <c r="V22" s="9">
        <v>37.87021124511375</v>
      </c>
      <c r="W22" s="9">
        <v>0</v>
      </c>
      <c r="X22" s="9">
        <v>92123.46174449904</v>
      </c>
      <c r="Y22" s="9">
        <v>4.3376979241522235</v>
      </c>
      <c r="Z22" s="9">
        <v>51504.246199999936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/>
      <c r="AK22" s="9"/>
      <c r="AL22" s="11"/>
      <c r="AM22" s="11"/>
      <c r="AN22" s="11"/>
      <c r="AP22" s="16"/>
    </row>
    <row r="23" spans="1:42" s="8" customFormat="1" ht="15">
      <c r="A23" s="8">
        <v>20</v>
      </c>
      <c r="B23" s="8">
        <v>20</v>
      </c>
      <c r="C23" s="8" t="s">
        <v>46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79805.7675999999</v>
      </c>
      <c r="O23" s="9">
        <v>4721.154171957634</v>
      </c>
      <c r="P23" s="9">
        <v>29915.43391917087</v>
      </c>
      <c r="Q23" s="9">
        <v>1197.8475250751362</v>
      </c>
      <c r="R23" s="9">
        <v>1810.6827291400987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207001.45665468532</v>
      </c>
      <c r="Y23" s="9">
        <v>0</v>
      </c>
      <c r="Z23" s="9">
        <v>412390.3629999999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/>
      <c r="AK23" s="9"/>
      <c r="AL23" s="11"/>
      <c r="AM23" s="11"/>
      <c r="AN23" s="11"/>
      <c r="AP23" s="16"/>
    </row>
    <row r="24" spans="1:42" s="8" customFormat="1" ht="15">
      <c r="A24" s="8">
        <v>21</v>
      </c>
      <c r="B24" s="8">
        <v>21</v>
      </c>
      <c r="C24" s="8" t="s">
        <v>47</v>
      </c>
      <c r="D24" s="9">
        <v>0</v>
      </c>
      <c r="E24" s="9">
        <v>128685.65579999995</v>
      </c>
      <c r="F24" s="9">
        <v>1916.4015</v>
      </c>
      <c r="G24" s="9">
        <v>0</v>
      </c>
      <c r="H24" s="9">
        <v>48536.81334341105</v>
      </c>
      <c r="I24" s="9">
        <v>1926.795939083083</v>
      </c>
      <c r="J24" s="9">
        <v>0</v>
      </c>
      <c r="K24" s="9">
        <v>302.6677254427591</v>
      </c>
      <c r="L24" s="9">
        <v>0</v>
      </c>
      <c r="M24" s="9">
        <v>0</v>
      </c>
      <c r="N24" s="9">
        <v>22861.16339999996</v>
      </c>
      <c r="O24" s="9">
        <v>46396.55372162629</v>
      </c>
      <c r="P24" s="9">
        <v>1486.7450297067408</v>
      </c>
      <c r="Q24" s="9">
        <v>644.6565608517267</v>
      </c>
      <c r="R24" s="9">
        <v>9.153267472691368</v>
      </c>
      <c r="S24" s="9">
        <v>0</v>
      </c>
      <c r="T24" s="9">
        <v>0</v>
      </c>
      <c r="U24" s="9">
        <v>41149.638936676674</v>
      </c>
      <c r="V24" s="9">
        <v>14489.323009469823</v>
      </c>
      <c r="W24" s="9">
        <v>13169.966385756125</v>
      </c>
      <c r="X24" s="9">
        <v>0</v>
      </c>
      <c r="Y24" s="9">
        <v>0</v>
      </c>
      <c r="Z24" s="9">
        <v>20426.34899999993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27.59228220818708</v>
      </c>
      <c r="AG24" s="9">
        <v>0</v>
      </c>
      <c r="AH24" s="9">
        <v>0</v>
      </c>
      <c r="AI24" s="9">
        <v>0</v>
      </c>
      <c r="AJ24" s="9"/>
      <c r="AK24" s="9"/>
      <c r="AL24" s="11"/>
      <c r="AM24" s="11"/>
      <c r="AN24" s="11"/>
      <c r="AP24" s="16"/>
    </row>
    <row r="25" spans="1:42" s="8" customFormat="1" ht="15">
      <c r="A25" s="8">
        <v>22</v>
      </c>
      <c r="B25" s="8">
        <v>22</v>
      </c>
      <c r="C25" s="8" t="s">
        <v>48</v>
      </c>
      <c r="D25" s="9">
        <v>0</v>
      </c>
      <c r="E25" s="9">
        <v>121062.12660000008</v>
      </c>
      <c r="F25" s="9">
        <v>70649.41769999999</v>
      </c>
      <c r="G25" s="9">
        <v>0</v>
      </c>
      <c r="H25" s="9">
        <v>4930.089105057021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267708.3895000005</v>
      </c>
      <c r="O25" s="9">
        <v>901393.8738746867</v>
      </c>
      <c r="P25" s="9">
        <v>30244.641747177462</v>
      </c>
      <c r="Q25" s="9">
        <v>906.7406742675812</v>
      </c>
      <c r="R25" s="9">
        <v>337.83878126420313</v>
      </c>
      <c r="S25" s="9">
        <v>0</v>
      </c>
      <c r="T25" s="9">
        <v>0</v>
      </c>
      <c r="U25" s="9">
        <v>433743.8391292406</v>
      </c>
      <c r="V25" s="9">
        <v>64323.79811112782</v>
      </c>
      <c r="W25" s="9">
        <v>78345.27945929288</v>
      </c>
      <c r="X25" s="9">
        <v>0</v>
      </c>
      <c r="Y25" s="9">
        <v>0</v>
      </c>
      <c r="Z25" s="9">
        <v>194989.40720000025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2.8026646276873564</v>
      </c>
      <c r="AG25" s="9">
        <v>0</v>
      </c>
      <c r="AH25" s="9">
        <v>0</v>
      </c>
      <c r="AI25" s="9">
        <v>0</v>
      </c>
      <c r="AJ25" s="9"/>
      <c r="AK25" s="9"/>
      <c r="AL25" s="11"/>
      <c r="AM25" s="11"/>
      <c r="AN25" s="11"/>
      <c r="AP25" s="16"/>
    </row>
    <row r="26" spans="1:42" s="8" customFormat="1" ht="15">
      <c r="A26" s="8">
        <v>23</v>
      </c>
      <c r="B26" s="8">
        <v>23</v>
      </c>
      <c r="C26" s="8" t="s">
        <v>207</v>
      </c>
      <c r="D26" s="9">
        <v>0</v>
      </c>
      <c r="E26" s="9">
        <v>63878.66819999996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25410.322300000116</v>
      </c>
      <c r="O26" s="9">
        <v>212151.39399134275</v>
      </c>
      <c r="P26" s="9">
        <v>254295.34778942587</v>
      </c>
      <c r="Q26" s="9">
        <v>100.26036553492304</v>
      </c>
      <c r="R26" s="9">
        <v>0</v>
      </c>
      <c r="S26" s="9">
        <v>0</v>
      </c>
      <c r="T26" s="9">
        <v>0</v>
      </c>
      <c r="U26" s="9">
        <v>2018933.3493494152</v>
      </c>
      <c r="V26" s="9">
        <v>348324.89523696457</v>
      </c>
      <c r="W26" s="9">
        <v>29525.493307070108</v>
      </c>
      <c r="X26" s="9">
        <v>0</v>
      </c>
      <c r="Y26" s="9">
        <v>0</v>
      </c>
      <c r="Z26" s="9">
        <v>21400.29460000014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/>
      <c r="AK26" s="9"/>
      <c r="AL26" s="11"/>
      <c r="AM26" s="11"/>
      <c r="AN26" s="11"/>
      <c r="AP26" s="16"/>
    </row>
    <row r="27" spans="1:42" s="8" customFormat="1" ht="15">
      <c r="A27" s="8">
        <v>24</v>
      </c>
      <c r="B27" s="8">
        <v>24</v>
      </c>
      <c r="C27" s="8" t="s">
        <v>208</v>
      </c>
      <c r="D27" s="9">
        <v>0</v>
      </c>
      <c r="E27" s="9">
        <v>1305109.6937999995</v>
      </c>
      <c r="F27" s="9">
        <v>48129.36300000001</v>
      </c>
      <c r="G27" s="9">
        <v>0</v>
      </c>
      <c r="H27" s="9">
        <v>49.455668523485656</v>
      </c>
      <c r="I27" s="9">
        <v>101793.60918850797</v>
      </c>
      <c r="J27" s="9">
        <v>0</v>
      </c>
      <c r="K27" s="9">
        <v>16297.887520875349</v>
      </c>
      <c r="L27" s="9">
        <v>0</v>
      </c>
      <c r="M27" s="9">
        <v>0</v>
      </c>
      <c r="N27" s="9">
        <v>132524.5033999998</v>
      </c>
      <c r="O27" s="9">
        <v>1151080.7449942157</v>
      </c>
      <c r="P27" s="9">
        <v>35237.6271386093</v>
      </c>
      <c r="Q27" s="9">
        <v>2648.984394659521</v>
      </c>
      <c r="R27" s="9">
        <v>479.2983694782597</v>
      </c>
      <c r="S27" s="9">
        <v>0</v>
      </c>
      <c r="T27" s="9">
        <v>0</v>
      </c>
      <c r="U27" s="9">
        <v>2558375.140469311</v>
      </c>
      <c r="V27" s="9">
        <v>921333.870833638</v>
      </c>
      <c r="W27" s="9">
        <v>435288.1918369165</v>
      </c>
      <c r="X27" s="9">
        <v>0</v>
      </c>
      <c r="Y27" s="9">
        <v>0</v>
      </c>
      <c r="Z27" s="9">
        <v>361720.6468000002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0.02811463441243589</v>
      </c>
      <c r="AG27" s="9">
        <v>0</v>
      </c>
      <c r="AH27" s="9">
        <v>0</v>
      </c>
      <c r="AI27" s="9">
        <v>0</v>
      </c>
      <c r="AJ27" s="9"/>
      <c r="AK27" s="9"/>
      <c r="AL27" s="11"/>
      <c r="AM27" s="11"/>
      <c r="AN27" s="11"/>
      <c r="AP27" s="16"/>
    </row>
    <row r="28" spans="1:42" s="8" customFormat="1" ht="15">
      <c r="A28" s="8">
        <v>25</v>
      </c>
      <c r="B28" s="8">
        <v>25</v>
      </c>
      <c r="C28" s="8" t="s">
        <v>49</v>
      </c>
      <c r="D28" s="9">
        <v>0</v>
      </c>
      <c r="E28" s="9">
        <v>246605.72940000007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68049.18499999959</v>
      </c>
      <c r="O28" s="9">
        <v>426523.0210668016</v>
      </c>
      <c r="P28" s="9">
        <v>55995.419648610055</v>
      </c>
      <c r="Q28" s="9">
        <v>0</v>
      </c>
      <c r="R28" s="9">
        <v>0</v>
      </c>
      <c r="S28" s="9">
        <v>0</v>
      </c>
      <c r="T28" s="9">
        <v>0</v>
      </c>
      <c r="U28" s="9">
        <v>1466403.9408893446</v>
      </c>
      <c r="V28" s="9">
        <v>345913.1987778549</v>
      </c>
      <c r="W28" s="9">
        <v>122272.25817179028</v>
      </c>
      <c r="X28" s="9">
        <v>0</v>
      </c>
      <c r="Y28" s="9">
        <v>0</v>
      </c>
      <c r="Z28" s="9">
        <v>90537.6688000001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/>
      <c r="AK28" s="9"/>
      <c r="AL28" s="11"/>
      <c r="AM28" s="11"/>
      <c r="AN28" s="11"/>
      <c r="AP28" s="16"/>
    </row>
    <row r="29" spans="1:42" s="8" customFormat="1" ht="15">
      <c r="A29" s="8">
        <v>26</v>
      </c>
      <c r="B29" s="8">
        <v>26</v>
      </c>
      <c r="C29" s="8" t="s">
        <v>50</v>
      </c>
      <c r="D29" s="9">
        <v>0</v>
      </c>
      <c r="E29" s="9">
        <v>96307.57800000021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18563.36930000037</v>
      </c>
      <c r="O29" s="9">
        <v>237232.8075716719</v>
      </c>
      <c r="P29" s="9">
        <v>21982.58722494985</v>
      </c>
      <c r="Q29" s="9">
        <v>253.28934450930683</v>
      </c>
      <c r="R29" s="9">
        <v>28.291917642811313</v>
      </c>
      <c r="S29" s="9">
        <v>0</v>
      </c>
      <c r="T29" s="9">
        <v>0</v>
      </c>
      <c r="U29" s="9">
        <v>50001.50364897959</v>
      </c>
      <c r="V29" s="9">
        <v>84677.33250510204</v>
      </c>
      <c r="W29" s="9">
        <v>118488.54295947123</v>
      </c>
      <c r="X29" s="9">
        <v>0</v>
      </c>
      <c r="Y29" s="9">
        <v>0</v>
      </c>
      <c r="Z29" s="9">
        <v>4002.7985999998637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/>
      <c r="AK29" s="9"/>
      <c r="AL29" s="11"/>
      <c r="AM29" s="11"/>
      <c r="AN29" s="11"/>
      <c r="AP29" s="16"/>
    </row>
    <row r="30" spans="1:42" s="8" customFormat="1" ht="15">
      <c r="A30" s="8">
        <v>27</v>
      </c>
      <c r="B30" s="8">
        <v>27</v>
      </c>
      <c r="C30" s="8" t="s">
        <v>51</v>
      </c>
      <c r="D30" s="9">
        <v>0</v>
      </c>
      <c r="E30" s="9">
        <v>3537.2718000002205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85394.48790000007</v>
      </c>
      <c r="O30" s="9">
        <v>25714.992289699614</v>
      </c>
      <c r="P30" s="9">
        <v>3438.9828484763857</v>
      </c>
      <c r="Q30" s="9">
        <v>18516.506455897237</v>
      </c>
      <c r="R30" s="9">
        <v>1397.9535776448902</v>
      </c>
      <c r="S30" s="9">
        <v>0</v>
      </c>
      <c r="T30" s="9">
        <v>0</v>
      </c>
      <c r="U30" s="9">
        <v>29931.18600354716</v>
      </c>
      <c r="V30" s="9">
        <v>9593.976368543226</v>
      </c>
      <c r="W30" s="9">
        <v>10823.030865322333</v>
      </c>
      <c r="X30" s="9">
        <v>0</v>
      </c>
      <c r="Y30" s="9">
        <v>0</v>
      </c>
      <c r="Z30" s="9">
        <v>339381.75139999995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/>
      <c r="AK30" s="9"/>
      <c r="AL30" s="11"/>
      <c r="AM30" s="11"/>
      <c r="AN30" s="11"/>
      <c r="AP30" s="16"/>
    </row>
    <row r="31" spans="1:42" s="8" customFormat="1" ht="15">
      <c r="A31" s="8">
        <v>28</v>
      </c>
      <c r="B31" s="8">
        <v>28</v>
      </c>
      <c r="C31" s="8" t="s">
        <v>209</v>
      </c>
      <c r="D31" s="9">
        <v>0</v>
      </c>
      <c r="E31" s="9">
        <v>20029.71420000028</v>
      </c>
      <c r="F31" s="9">
        <v>1243.3238999999885</v>
      </c>
      <c r="G31" s="9">
        <v>0</v>
      </c>
      <c r="H31" s="9">
        <v>8273.482865957762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342406.4983000001</v>
      </c>
      <c r="O31" s="9">
        <v>304411.10397414304</v>
      </c>
      <c r="P31" s="9">
        <v>46377.595254054526</v>
      </c>
      <c r="Q31" s="9">
        <v>175.01590124081122</v>
      </c>
      <c r="R31" s="9">
        <v>450.174336610653</v>
      </c>
      <c r="S31" s="9">
        <v>0</v>
      </c>
      <c r="T31" s="9">
        <v>0</v>
      </c>
      <c r="U31" s="9">
        <v>231769.44063515123</v>
      </c>
      <c r="V31" s="9">
        <v>78412.95325672207</v>
      </c>
      <c r="W31" s="9">
        <v>277495.7654902106</v>
      </c>
      <c r="X31" s="9">
        <v>0</v>
      </c>
      <c r="Y31" s="9">
        <v>0</v>
      </c>
      <c r="Z31" s="9">
        <v>481567.9909999999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4.703322248762692</v>
      </c>
      <c r="AG31" s="9">
        <v>0</v>
      </c>
      <c r="AH31" s="9">
        <v>0</v>
      </c>
      <c r="AI31" s="9">
        <v>0</v>
      </c>
      <c r="AJ31" s="9"/>
      <c r="AK31" s="9"/>
      <c r="AL31" s="11"/>
      <c r="AM31" s="11"/>
      <c r="AN31" s="11"/>
      <c r="AP31" s="16"/>
    </row>
    <row r="32" spans="1:42" s="8" customFormat="1" ht="15">
      <c r="A32" s="8">
        <v>29</v>
      </c>
      <c r="B32" s="8">
        <v>29</v>
      </c>
      <c r="C32" s="8" t="s">
        <v>52</v>
      </c>
      <c r="D32" s="9">
        <v>0</v>
      </c>
      <c r="E32" s="9">
        <v>126062.72459999984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176731.72000000067</v>
      </c>
      <c r="O32" s="9">
        <v>2738541.8455999997</v>
      </c>
      <c r="P32" s="9">
        <v>119916.77940000012</v>
      </c>
      <c r="Q32" s="9">
        <v>79126.98300000001</v>
      </c>
      <c r="R32" s="9">
        <v>56675.0024</v>
      </c>
      <c r="S32" s="9">
        <v>0</v>
      </c>
      <c r="T32" s="9">
        <v>49329.7322</v>
      </c>
      <c r="U32" s="9">
        <v>10347830.75685751</v>
      </c>
      <c r="V32" s="9">
        <v>487481.21786857117</v>
      </c>
      <c r="W32" s="9">
        <v>257638.85980339395</v>
      </c>
      <c r="X32" s="9">
        <v>0</v>
      </c>
      <c r="Y32" s="9">
        <v>421.7733465937388</v>
      </c>
      <c r="Z32" s="9">
        <v>671.5512000001036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/>
      <c r="AK32" s="9"/>
      <c r="AL32" s="11"/>
      <c r="AM32" s="11"/>
      <c r="AN32" s="11"/>
      <c r="AP32" s="16"/>
    </row>
    <row r="33" spans="1:42" s="8" customFormat="1" ht="15">
      <c r="A33" s="8">
        <v>30</v>
      </c>
      <c r="B33" s="8">
        <v>30</v>
      </c>
      <c r="C33" s="8" t="s">
        <v>53</v>
      </c>
      <c r="D33" s="9">
        <v>0</v>
      </c>
      <c r="E33" s="9">
        <v>0</v>
      </c>
      <c r="F33" s="9">
        <v>13735.529099999985</v>
      </c>
      <c r="G33" s="9">
        <v>0</v>
      </c>
      <c r="H33" s="9">
        <v>1449712.5084955206</v>
      </c>
      <c r="I33" s="9">
        <v>1109279.2824209337</v>
      </c>
      <c r="J33" s="9">
        <v>0</v>
      </c>
      <c r="K33" s="9">
        <v>174249.40051041017</v>
      </c>
      <c r="L33" s="9">
        <v>0</v>
      </c>
      <c r="M33" s="9">
        <v>0</v>
      </c>
      <c r="N33" s="9">
        <v>4527.582700001076</v>
      </c>
      <c r="O33" s="9">
        <v>5583.976459931582</v>
      </c>
      <c r="P33" s="9">
        <v>9553.22178314533</v>
      </c>
      <c r="Q33" s="9">
        <v>303.41952727676835</v>
      </c>
      <c r="R33" s="9">
        <v>46.59845258813584</v>
      </c>
      <c r="S33" s="9">
        <v>0</v>
      </c>
      <c r="T33" s="9">
        <v>0</v>
      </c>
      <c r="U33" s="9">
        <v>0</v>
      </c>
      <c r="V33" s="9">
        <v>10351.623867346905</v>
      </c>
      <c r="W33" s="9">
        <v>7630.830719686579</v>
      </c>
      <c r="X33" s="9">
        <v>76.22959184483625</v>
      </c>
      <c r="Y33" s="9">
        <v>0</v>
      </c>
      <c r="Z33" s="9">
        <v>774.6402000002563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824.1347937725169</v>
      </c>
      <c r="AG33" s="9">
        <v>0</v>
      </c>
      <c r="AH33" s="9">
        <v>0</v>
      </c>
      <c r="AI33" s="9">
        <v>0</v>
      </c>
      <c r="AJ33" s="9"/>
      <c r="AK33" s="9"/>
      <c r="AL33" s="11"/>
      <c r="AM33" s="11"/>
      <c r="AN33" s="11"/>
      <c r="AP33" s="16"/>
    </row>
    <row r="34" spans="1:42" s="8" customFormat="1" ht="15">
      <c r="A34" s="8">
        <v>31</v>
      </c>
      <c r="B34" s="8">
        <v>31</v>
      </c>
      <c r="C34" s="8" t="s">
        <v>54</v>
      </c>
      <c r="D34" s="9">
        <v>0</v>
      </c>
      <c r="E34" s="9">
        <v>573.1307999999262</v>
      </c>
      <c r="F34" s="9">
        <v>569.5272000000114</v>
      </c>
      <c r="G34" s="9">
        <v>0</v>
      </c>
      <c r="H34" s="9">
        <v>2125.0384073520545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289656.0031000003</v>
      </c>
      <c r="O34" s="9">
        <v>185079.89343927428</v>
      </c>
      <c r="P34" s="9">
        <v>86340.06269838102</v>
      </c>
      <c r="Q34" s="9">
        <v>5513.440627530159</v>
      </c>
      <c r="R34" s="9">
        <v>0</v>
      </c>
      <c r="S34" s="9">
        <v>0</v>
      </c>
      <c r="T34" s="9">
        <v>0</v>
      </c>
      <c r="U34" s="9">
        <v>33043.91976935789</v>
      </c>
      <c r="V34" s="9">
        <v>12572.854471853469</v>
      </c>
      <c r="W34" s="9">
        <v>26238.38617307227</v>
      </c>
      <c r="X34" s="9">
        <v>197930.1352251484</v>
      </c>
      <c r="Y34" s="9">
        <v>0</v>
      </c>
      <c r="Z34" s="9">
        <v>395865.68720000004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1.208045098141156</v>
      </c>
      <c r="AG34" s="9">
        <v>0</v>
      </c>
      <c r="AH34" s="9">
        <v>0</v>
      </c>
      <c r="AI34" s="9">
        <v>0</v>
      </c>
      <c r="AJ34" s="9"/>
      <c r="AK34" s="9"/>
      <c r="AL34" s="11"/>
      <c r="AM34" s="11"/>
      <c r="AN34" s="11"/>
      <c r="AP34" s="16"/>
    </row>
    <row r="35" spans="1:42" s="8" customFormat="1" ht="15">
      <c r="A35" s="8">
        <v>32</v>
      </c>
      <c r="B35" s="8">
        <v>32</v>
      </c>
      <c r="C35" s="8" t="s">
        <v>55</v>
      </c>
      <c r="D35" s="9">
        <v>0</v>
      </c>
      <c r="E35" s="9">
        <v>10684.250999999698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138229.0521000009</v>
      </c>
      <c r="O35" s="9">
        <v>180485.9965294525</v>
      </c>
      <c r="P35" s="9">
        <v>14081.599352793768</v>
      </c>
      <c r="Q35" s="9">
        <v>24724.733827046468</v>
      </c>
      <c r="R35" s="9">
        <v>1895.5584820684162</v>
      </c>
      <c r="S35" s="9">
        <v>0</v>
      </c>
      <c r="T35" s="9">
        <v>0</v>
      </c>
      <c r="U35" s="9">
        <v>0</v>
      </c>
      <c r="V35" s="9">
        <v>2008.873999999836</v>
      </c>
      <c r="W35" s="9">
        <v>0</v>
      </c>
      <c r="X35" s="9">
        <v>28814.785717352992</v>
      </c>
      <c r="Y35" s="9">
        <v>0</v>
      </c>
      <c r="Z35" s="9">
        <v>193782.77499999944</v>
      </c>
      <c r="AA35" s="9">
        <v>0</v>
      </c>
      <c r="AB35" s="9">
        <v>0</v>
      </c>
      <c r="AC35" s="9">
        <v>31590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/>
      <c r="AK35" s="9"/>
      <c r="AL35" s="11"/>
      <c r="AM35" s="11"/>
      <c r="AN35" s="11"/>
      <c r="AP35" s="16"/>
    </row>
    <row r="36" spans="1:42" s="8" customFormat="1" ht="15">
      <c r="A36" s="8">
        <v>33</v>
      </c>
      <c r="B36" s="8">
        <v>33</v>
      </c>
      <c r="C36" s="8" t="s">
        <v>56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21034.997900001705</v>
      </c>
      <c r="O36" s="9">
        <v>18330.46095057577</v>
      </c>
      <c r="P36" s="9">
        <v>2809.7711126897484</v>
      </c>
      <c r="Q36" s="9">
        <v>211.953930648393</v>
      </c>
      <c r="R36" s="9">
        <v>243.80976086307783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2553.6913268023636</v>
      </c>
      <c r="Y36" s="9">
        <v>0</v>
      </c>
      <c r="Z36" s="9">
        <v>1875.2379999998957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/>
      <c r="AK36" s="9"/>
      <c r="AL36" s="11"/>
      <c r="AM36" s="11"/>
      <c r="AN36" s="11"/>
      <c r="AP36" s="16"/>
    </row>
    <row r="37" spans="1:42" s="8" customFormat="1" ht="15">
      <c r="A37" s="8">
        <v>34</v>
      </c>
      <c r="B37" s="8">
        <v>34</v>
      </c>
      <c r="C37" s="8" t="s">
        <v>57</v>
      </c>
      <c r="D37" s="9">
        <v>0</v>
      </c>
      <c r="E37" s="9">
        <v>0</v>
      </c>
      <c r="F37" s="9">
        <v>621.3023999999859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221685.2824999988</v>
      </c>
      <c r="O37" s="9">
        <v>584378.8857461978</v>
      </c>
      <c r="P37" s="9">
        <v>22675.516604866832</v>
      </c>
      <c r="Q37" s="9">
        <v>780.9754789035069</v>
      </c>
      <c r="R37" s="9">
        <v>2233.3972633326775</v>
      </c>
      <c r="S37" s="9">
        <v>0</v>
      </c>
      <c r="T37" s="9">
        <v>0</v>
      </c>
      <c r="U37" s="9">
        <v>11597.51967800036</v>
      </c>
      <c r="V37" s="9">
        <v>13747.915579696652</v>
      </c>
      <c r="W37" s="9">
        <v>1246.7265529071447</v>
      </c>
      <c r="X37" s="9">
        <v>297447.8673785981</v>
      </c>
      <c r="Y37" s="9">
        <v>1280.4342059856845</v>
      </c>
      <c r="Z37" s="9">
        <v>266441.8657999998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/>
      <c r="AK37" s="9"/>
      <c r="AL37" s="11"/>
      <c r="AM37" s="11"/>
      <c r="AN37" s="11"/>
      <c r="AP37" s="16"/>
    </row>
    <row r="38" spans="1:42" s="8" customFormat="1" ht="15">
      <c r="A38" s="8">
        <v>35</v>
      </c>
      <c r="B38" s="8">
        <v>35</v>
      </c>
      <c r="C38" s="8" t="s">
        <v>58</v>
      </c>
      <c r="D38" s="9">
        <v>0</v>
      </c>
      <c r="E38" s="9">
        <v>2854521.7919999994</v>
      </c>
      <c r="F38" s="9">
        <v>4765.47570000001</v>
      </c>
      <c r="G38" s="9">
        <v>0</v>
      </c>
      <c r="H38" s="9">
        <v>1218.3553535486571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194524.45679999888</v>
      </c>
      <c r="O38" s="9">
        <v>130432.37595545314</v>
      </c>
      <c r="P38" s="9">
        <v>72125.71825364884</v>
      </c>
      <c r="Q38" s="9">
        <v>82538.90618818067</v>
      </c>
      <c r="R38" s="9">
        <v>1097.5599814961897</v>
      </c>
      <c r="S38" s="9">
        <v>0</v>
      </c>
      <c r="T38" s="9">
        <v>0</v>
      </c>
      <c r="U38" s="9">
        <v>23718.955701455474</v>
      </c>
      <c r="V38" s="9">
        <v>60645.17954727262</v>
      </c>
      <c r="W38" s="9">
        <v>1013151.8241141818</v>
      </c>
      <c r="X38" s="9">
        <v>28319.293370361207</v>
      </c>
      <c r="Y38" s="9">
        <v>0</v>
      </c>
      <c r="Z38" s="9">
        <v>8658.494199999608</v>
      </c>
      <c r="AA38" s="9">
        <v>0</v>
      </c>
      <c r="AB38" s="9">
        <v>0</v>
      </c>
      <c r="AC38" s="9">
        <v>292410</v>
      </c>
      <c r="AD38" s="9">
        <v>0</v>
      </c>
      <c r="AE38" s="9">
        <v>0</v>
      </c>
      <c r="AF38" s="9">
        <v>0.6926125229342688</v>
      </c>
      <c r="AG38" s="9">
        <v>0</v>
      </c>
      <c r="AH38" s="9">
        <v>0</v>
      </c>
      <c r="AI38" s="9">
        <v>0</v>
      </c>
      <c r="AJ38" s="9"/>
      <c r="AK38" s="9"/>
      <c r="AL38" s="11"/>
      <c r="AM38" s="11"/>
      <c r="AN38" s="11"/>
      <c r="AP38" s="16"/>
    </row>
    <row r="39" spans="1:42" s="8" customFormat="1" ht="15">
      <c r="A39" s="8">
        <v>36</v>
      </c>
      <c r="B39" s="8">
        <v>36</v>
      </c>
      <c r="C39" s="8" t="s">
        <v>59</v>
      </c>
      <c r="D39" s="9">
        <v>0</v>
      </c>
      <c r="E39" s="9">
        <v>449.86319999955595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139445.2502999995</v>
      </c>
      <c r="O39" s="9">
        <v>32456.919581713155</v>
      </c>
      <c r="P39" s="9">
        <v>40195.2138388576</v>
      </c>
      <c r="Q39" s="9">
        <v>102648.14529305825</v>
      </c>
      <c r="R39" s="9">
        <v>46.59845258813584</v>
      </c>
      <c r="S39" s="9">
        <v>0</v>
      </c>
      <c r="T39" s="9">
        <v>0</v>
      </c>
      <c r="U39" s="9">
        <v>0</v>
      </c>
      <c r="V39" s="9">
        <v>0</v>
      </c>
      <c r="W39" s="9">
        <v>56.19788198405877</v>
      </c>
      <c r="X39" s="9">
        <v>919748.1404040162</v>
      </c>
      <c r="Y39" s="9">
        <v>955.5135208546567</v>
      </c>
      <c r="Z39" s="9">
        <v>92153.71160000004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/>
      <c r="AK39" s="9"/>
      <c r="AL39" s="11"/>
      <c r="AM39" s="11"/>
      <c r="AN39" s="11"/>
      <c r="AP39" s="16"/>
    </row>
    <row r="40" spans="1:42" s="8" customFormat="1" ht="15">
      <c r="A40" s="8">
        <v>37</v>
      </c>
      <c r="B40" s="8">
        <v>37</v>
      </c>
      <c r="C40" s="8" t="s">
        <v>60</v>
      </c>
      <c r="D40" s="9">
        <v>0</v>
      </c>
      <c r="E40" s="9">
        <v>324078.7806000002</v>
      </c>
      <c r="F40" s="9">
        <v>209813.96430000005</v>
      </c>
      <c r="G40" s="9">
        <v>0</v>
      </c>
      <c r="H40" s="9">
        <v>132659.06430963776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392055.78149999864</v>
      </c>
      <c r="O40" s="9">
        <v>366031.5973961316</v>
      </c>
      <c r="P40" s="9">
        <v>124819.3249821188</v>
      </c>
      <c r="Q40" s="9">
        <v>16247.45607800153</v>
      </c>
      <c r="R40" s="9">
        <v>1605.1502686172607</v>
      </c>
      <c r="S40" s="9">
        <v>0</v>
      </c>
      <c r="T40" s="9">
        <v>0</v>
      </c>
      <c r="U40" s="9">
        <v>691.6124799996614</v>
      </c>
      <c r="V40" s="9">
        <v>9911.145680000074</v>
      </c>
      <c r="W40" s="9">
        <v>141741.89268962108</v>
      </c>
      <c r="X40" s="9">
        <v>35522.98979969928</v>
      </c>
      <c r="Y40" s="9">
        <v>0</v>
      </c>
      <c r="Z40" s="9">
        <v>28226.75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75.41422865995514</v>
      </c>
      <c r="AG40" s="9">
        <v>0</v>
      </c>
      <c r="AH40" s="9">
        <v>0</v>
      </c>
      <c r="AI40" s="9">
        <v>0</v>
      </c>
      <c r="AJ40" s="9"/>
      <c r="AK40" s="9"/>
      <c r="AL40" s="11"/>
      <c r="AM40" s="11"/>
      <c r="AN40" s="11"/>
      <c r="AP40" s="16"/>
    </row>
    <row r="41" spans="1:42" s="8" customFormat="1" ht="15">
      <c r="A41" s="8">
        <v>38</v>
      </c>
      <c r="B41" s="8">
        <v>38</v>
      </c>
      <c r="C41" s="8" t="s">
        <v>61</v>
      </c>
      <c r="D41" s="9">
        <v>9104235.282620106</v>
      </c>
      <c r="E41" s="9">
        <v>0</v>
      </c>
      <c r="F41" s="9">
        <v>3388162.847170982</v>
      </c>
      <c r="G41" s="9">
        <v>22789355.261629015</v>
      </c>
      <c r="H41" s="9">
        <v>3098349.6600029273</v>
      </c>
      <c r="I41" s="9">
        <v>5148991.922514979</v>
      </c>
      <c r="J41" s="9">
        <v>-10789012.217</v>
      </c>
      <c r="K41" s="9">
        <v>808821.3400804497</v>
      </c>
      <c r="L41" s="9">
        <v>-1695082.9014</v>
      </c>
      <c r="M41" s="9">
        <v>0</v>
      </c>
      <c r="N41" s="9">
        <v>30355.447699999437</v>
      </c>
      <c r="O41" s="9">
        <v>41743.99211649597</v>
      </c>
      <c r="P41" s="9">
        <v>19767.514124142705</v>
      </c>
      <c r="Q41" s="9">
        <v>656.96923732094</v>
      </c>
      <c r="R41" s="9">
        <v>9.153267472691368</v>
      </c>
      <c r="S41" s="9">
        <v>0</v>
      </c>
      <c r="T41" s="9">
        <v>0</v>
      </c>
      <c r="U41" s="9">
        <v>0</v>
      </c>
      <c r="V41" s="9">
        <v>0</v>
      </c>
      <c r="W41" s="9">
        <v>25477.361779271625</v>
      </c>
      <c r="X41" s="9">
        <v>14826.655613822863</v>
      </c>
      <c r="Y41" s="9">
        <v>383.07294792669336</v>
      </c>
      <c r="Z41" s="9">
        <v>37319.199800000526</v>
      </c>
      <c r="AA41" s="9">
        <v>0</v>
      </c>
      <c r="AB41" s="9">
        <v>0</v>
      </c>
      <c r="AC41" s="9">
        <v>46170</v>
      </c>
      <c r="AD41" s="9">
        <v>0</v>
      </c>
      <c r="AE41" s="9">
        <v>0</v>
      </c>
      <c r="AF41" s="9">
        <v>33228.82906758149</v>
      </c>
      <c r="AG41" s="9">
        <v>0</v>
      </c>
      <c r="AH41" s="9">
        <v>0</v>
      </c>
      <c r="AI41" s="9">
        <v>0</v>
      </c>
      <c r="AJ41" s="9"/>
      <c r="AK41" s="9"/>
      <c r="AL41" s="11"/>
      <c r="AM41" s="11"/>
      <c r="AN41" s="11"/>
      <c r="AP41" s="16"/>
    </row>
    <row r="42" spans="1:42" s="8" customFormat="1" ht="15">
      <c r="A42" s="8">
        <v>39</v>
      </c>
      <c r="B42" s="8">
        <v>39</v>
      </c>
      <c r="C42" s="8" t="s">
        <v>62</v>
      </c>
      <c r="D42" s="9">
        <v>15046.215672258288</v>
      </c>
      <c r="E42" s="9">
        <v>0</v>
      </c>
      <c r="F42" s="9">
        <v>20137.67640000023</v>
      </c>
      <c r="G42" s="9">
        <v>0</v>
      </c>
      <c r="H42" s="9">
        <v>1957813.1515077539</v>
      </c>
      <c r="I42" s="9">
        <v>1441765.0726048378</v>
      </c>
      <c r="J42" s="9">
        <v>0</v>
      </c>
      <c r="K42" s="9">
        <v>226477.4106570835</v>
      </c>
      <c r="L42" s="9">
        <v>0</v>
      </c>
      <c r="M42" s="9">
        <v>0</v>
      </c>
      <c r="N42" s="9">
        <v>337769.62590000033</v>
      </c>
      <c r="O42" s="9">
        <v>489776.19808601215</v>
      </c>
      <c r="P42" s="9">
        <v>52590.950524037704</v>
      </c>
      <c r="Q42" s="9">
        <v>204.03863863251172</v>
      </c>
      <c r="R42" s="9">
        <v>9.153267472691368</v>
      </c>
      <c r="S42" s="9">
        <v>0</v>
      </c>
      <c r="T42" s="9">
        <v>0</v>
      </c>
      <c r="U42" s="9">
        <v>0.22581052780151367</v>
      </c>
      <c r="V42" s="9">
        <v>0</v>
      </c>
      <c r="W42" s="9">
        <v>461313.38993898174</v>
      </c>
      <c r="X42" s="9">
        <v>661024.9056826015</v>
      </c>
      <c r="Y42" s="9">
        <v>7934.66615122539</v>
      </c>
      <c r="Z42" s="9">
        <v>573247.4931999994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1335.0080829387662</v>
      </c>
      <c r="AG42" s="9">
        <v>0</v>
      </c>
      <c r="AH42" s="9">
        <v>0</v>
      </c>
      <c r="AI42" s="9">
        <v>0</v>
      </c>
      <c r="AJ42" s="9"/>
      <c r="AK42" s="9"/>
      <c r="AL42" s="11"/>
      <c r="AM42" s="11"/>
      <c r="AN42" s="11"/>
      <c r="AP42" s="16"/>
    </row>
    <row r="43" spans="1:42" s="8" customFormat="1" ht="15">
      <c r="A43" s="8">
        <v>40</v>
      </c>
      <c r="B43" s="8">
        <v>40</v>
      </c>
      <c r="C43" s="8" t="s">
        <v>210</v>
      </c>
      <c r="D43" s="9">
        <v>15570.34043229185</v>
      </c>
      <c r="E43" s="9">
        <v>0</v>
      </c>
      <c r="F43" s="9">
        <v>797204.3274000003</v>
      </c>
      <c r="G43" s="9">
        <v>0</v>
      </c>
      <c r="H43" s="9">
        <v>64281.35348378029</v>
      </c>
      <c r="I43" s="9">
        <v>117797.5974359028</v>
      </c>
      <c r="J43" s="9">
        <v>0</v>
      </c>
      <c r="K43" s="9">
        <v>18504.051288126037</v>
      </c>
      <c r="L43" s="9">
        <v>0</v>
      </c>
      <c r="M43" s="9">
        <v>0</v>
      </c>
      <c r="N43" s="9">
        <v>406697.7989999987</v>
      </c>
      <c r="O43" s="9">
        <v>37322.47915751487</v>
      </c>
      <c r="P43" s="9">
        <v>28957.89932265738</v>
      </c>
      <c r="Q43" s="9">
        <v>3756.245799997123</v>
      </c>
      <c r="R43" s="9">
        <v>676.5096777531435</v>
      </c>
      <c r="S43" s="9">
        <v>0</v>
      </c>
      <c r="T43" s="9">
        <v>0</v>
      </c>
      <c r="U43" s="9">
        <v>0.05645263195037842</v>
      </c>
      <c r="V43" s="9">
        <v>0</v>
      </c>
      <c r="W43" s="9">
        <v>3645.8296711556613</v>
      </c>
      <c r="X43" s="9">
        <v>40782.831636994146</v>
      </c>
      <c r="Y43" s="9">
        <v>781.2600620578542</v>
      </c>
      <c r="Z43" s="9">
        <v>320693.1883999994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56.12217301391502</v>
      </c>
      <c r="AG43" s="9">
        <v>0</v>
      </c>
      <c r="AH43" s="9">
        <v>0</v>
      </c>
      <c r="AI43" s="9">
        <v>0</v>
      </c>
      <c r="AJ43" s="9"/>
      <c r="AK43" s="9"/>
      <c r="AL43" s="11"/>
      <c r="AM43" s="11"/>
      <c r="AN43" s="11"/>
      <c r="AP43" s="16"/>
    </row>
    <row r="44" spans="1:42" s="8" customFormat="1" ht="15">
      <c r="A44" s="8">
        <v>41</v>
      </c>
      <c r="B44" s="8">
        <v>41</v>
      </c>
      <c r="C44" s="8" t="s">
        <v>63</v>
      </c>
      <c r="D44" s="9">
        <v>3234.2332753445953</v>
      </c>
      <c r="E44" s="9">
        <v>0</v>
      </c>
      <c r="F44" s="9">
        <v>3418.601400000043</v>
      </c>
      <c r="G44" s="9">
        <v>0</v>
      </c>
      <c r="H44" s="9">
        <v>21.06468282174319</v>
      </c>
      <c r="I44" s="9">
        <v>222.29174868110567</v>
      </c>
      <c r="J44" s="9">
        <v>0</v>
      </c>
      <c r="K44" s="9">
        <v>34.91835154569708</v>
      </c>
      <c r="L44" s="9">
        <v>0</v>
      </c>
      <c r="M44" s="9">
        <v>0</v>
      </c>
      <c r="N44" s="9">
        <v>22556.64680000022</v>
      </c>
      <c r="O44" s="9">
        <v>15425.204731969163</v>
      </c>
      <c r="P44" s="9">
        <v>5816.889928727644</v>
      </c>
      <c r="Q44" s="9">
        <v>3305.953631980461</v>
      </c>
      <c r="R44" s="9">
        <v>441.0210691379616</v>
      </c>
      <c r="S44" s="9">
        <v>0</v>
      </c>
      <c r="T44" s="9">
        <v>0</v>
      </c>
      <c r="U44" s="9">
        <v>4.854926317930222</v>
      </c>
      <c r="V44" s="9">
        <v>0</v>
      </c>
      <c r="W44" s="9">
        <v>5176.730937868357</v>
      </c>
      <c r="X44" s="9">
        <v>48100.87245409889</v>
      </c>
      <c r="Y44" s="9">
        <v>43.038096591197245</v>
      </c>
      <c r="Z44" s="9">
        <v>6997.2885999996215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0.05021591926924884</v>
      </c>
      <c r="AG44" s="9">
        <v>0</v>
      </c>
      <c r="AH44" s="9">
        <v>0</v>
      </c>
      <c r="AI44" s="9">
        <v>0</v>
      </c>
      <c r="AJ44" s="9"/>
      <c r="AK44" s="9"/>
      <c r="AL44" s="11"/>
      <c r="AM44" s="11"/>
      <c r="AN44" s="11"/>
      <c r="AP44" s="16"/>
    </row>
    <row r="45" spans="1:42" s="8" customFormat="1" ht="15">
      <c r="A45" s="8">
        <v>42</v>
      </c>
      <c r="B45" s="8">
        <v>42</v>
      </c>
      <c r="C45" s="8" t="s">
        <v>64</v>
      </c>
      <c r="D45" s="9">
        <v>0</v>
      </c>
      <c r="E45" s="9">
        <v>83576.06819999963</v>
      </c>
      <c r="F45" s="9">
        <v>126709.73460000101</v>
      </c>
      <c r="G45" s="9">
        <v>0</v>
      </c>
      <c r="H45" s="9">
        <v>30657.22075673379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97907.6914999988</v>
      </c>
      <c r="O45" s="9">
        <v>180552.78402873315</v>
      </c>
      <c r="P45" s="9">
        <v>39603.17072881386</v>
      </c>
      <c r="Q45" s="9">
        <v>3484.4874407838797</v>
      </c>
      <c r="R45" s="9">
        <v>684.8308300009812</v>
      </c>
      <c r="S45" s="9">
        <v>0</v>
      </c>
      <c r="T45" s="9">
        <v>0</v>
      </c>
      <c r="U45" s="9">
        <v>3913.036738947034</v>
      </c>
      <c r="V45" s="9">
        <v>69891.42080466682</v>
      </c>
      <c r="W45" s="9">
        <v>30449.156167383306</v>
      </c>
      <c r="X45" s="9">
        <v>15550.836736348923</v>
      </c>
      <c r="Y45" s="9">
        <v>19.384087598555197</v>
      </c>
      <c r="Z45" s="9">
        <v>41083.42100000009</v>
      </c>
      <c r="AA45" s="9">
        <v>0</v>
      </c>
      <c r="AB45" s="9">
        <v>0</v>
      </c>
      <c r="AC45" s="9">
        <v>24300</v>
      </c>
      <c r="AD45" s="9">
        <v>0</v>
      </c>
      <c r="AE45" s="9">
        <v>0</v>
      </c>
      <c r="AF45" s="9">
        <v>17.428063949184434</v>
      </c>
      <c r="AG45" s="9">
        <v>0</v>
      </c>
      <c r="AH45" s="9">
        <v>0</v>
      </c>
      <c r="AI45" s="9">
        <v>0</v>
      </c>
      <c r="AJ45" s="9"/>
      <c r="AK45" s="9"/>
      <c r="AL45" s="11"/>
      <c r="AM45" s="11"/>
      <c r="AN45" s="11"/>
      <c r="AP45" s="16"/>
    </row>
    <row r="46" spans="1:42" s="8" customFormat="1" ht="15">
      <c r="A46" s="8">
        <v>43</v>
      </c>
      <c r="B46" s="8">
        <v>43</v>
      </c>
      <c r="C46" s="8" t="s">
        <v>65</v>
      </c>
      <c r="D46" s="9">
        <v>0</v>
      </c>
      <c r="E46" s="9">
        <v>10201.346999999136</v>
      </c>
      <c r="F46" s="9">
        <v>44118.22319999989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352156.63409999944</v>
      </c>
      <c r="O46" s="9">
        <v>79569.18258614652</v>
      </c>
      <c r="P46" s="9">
        <v>90008.25207227003</v>
      </c>
      <c r="Q46" s="9">
        <v>4436.960913365707</v>
      </c>
      <c r="R46" s="9">
        <v>1247.340721958084</v>
      </c>
      <c r="S46" s="9">
        <v>0</v>
      </c>
      <c r="T46" s="9">
        <v>0</v>
      </c>
      <c r="U46" s="9">
        <v>11597.51967800036</v>
      </c>
      <c r="V46" s="9">
        <v>4118.145230748225</v>
      </c>
      <c r="W46" s="9">
        <v>1695.5771158304997</v>
      </c>
      <c r="X46" s="9">
        <v>138471.05358616682</v>
      </c>
      <c r="Y46" s="9">
        <v>1056.6361037114548</v>
      </c>
      <c r="Z46" s="9">
        <v>348217.9514000006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/>
      <c r="AK46" s="9"/>
      <c r="AL46" s="11"/>
      <c r="AM46" s="11"/>
      <c r="AN46" s="11"/>
      <c r="AP46" s="16"/>
    </row>
    <row r="47" spans="1:42" s="8" customFormat="1" ht="15">
      <c r="A47" s="8">
        <v>44</v>
      </c>
      <c r="B47" s="8">
        <v>44</v>
      </c>
      <c r="C47" s="8" t="s">
        <v>66</v>
      </c>
      <c r="D47" s="9">
        <v>0</v>
      </c>
      <c r="E47" s="9">
        <v>259.2431999994442</v>
      </c>
      <c r="F47" s="9">
        <v>2501.029799999669</v>
      </c>
      <c r="G47" s="9">
        <v>0</v>
      </c>
      <c r="H47" s="9">
        <v>13543.578116191551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78091.69409999996</v>
      </c>
      <c r="O47" s="9">
        <v>105702.9505469948</v>
      </c>
      <c r="P47" s="9">
        <v>52790.95312922401</v>
      </c>
      <c r="Q47" s="9">
        <v>31889.83205523109</v>
      </c>
      <c r="R47" s="9">
        <v>1885.5730993709876</v>
      </c>
      <c r="S47" s="9">
        <v>0</v>
      </c>
      <c r="T47" s="9">
        <v>0</v>
      </c>
      <c r="U47" s="9">
        <v>7.393681805580854</v>
      </c>
      <c r="V47" s="9">
        <v>0</v>
      </c>
      <c r="W47" s="9">
        <v>97.57487699342892</v>
      </c>
      <c r="X47" s="9">
        <v>81336.97449845308</v>
      </c>
      <c r="Y47" s="9">
        <v>309.87429545662417</v>
      </c>
      <c r="Z47" s="9">
        <v>149772.60819999967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7.699274092155974</v>
      </c>
      <c r="AG47" s="9">
        <v>0</v>
      </c>
      <c r="AH47" s="9">
        <v>0</v>
      </c>
      <c r="AI47" s="9">
        <v>0</v>
      </c>
      <c r="AJ47" s="9"/>
      <c r="AK47" s="9"/>
      <c r="AL47" s="11"/>
      <c r="AM47" s="11"/>
      <c r="AN47" s="11"/>
      <c r="AP47" s="16"/>
    </row>
    <row r="48" spans="1:42" s="8" customFormat="1" ht="15">
      <c r="A48" s="8">
        <v>45</v>
      </c>
      <c r="B48" s="8">
        <v>45</v>
      </c>
      <c r="C48" s="8" t="s">
        <v>67</v>
      </c>
      <c r="D48" s="9">
        <v>0</v>
      </c>
      <c r="E48" s="9">
        <v>1419.4836000008509</v>
      </c>
      <c r="F48" s="9">
        <v>4661.206199999899</v>
      </c>
      <c r="G48" s="9">
        <v>0</v>
      </c>
      <c r="H48" s="9">
        <v>2040.036871057935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231382.17459999956</v>
      </c>
      <c r="O48" s="9">
        <v>13880.969444602728</v>
      </c>
      <c r="P48" s="9">
        <v>125975.97721653944</v>
      </c>
      <c r="Q48" s="9">
        <v>7459.7229865546105</v>
      </c>
      <c r="R48" s="9">
        <v>3452.4460676479503</v>
      </c>
      <c r="S48" s="9">
        <v>0</v>
      </c>
      <c r="T48" s="9">
        <v>0</v>
      </c>
      <c r="U48" s="9">
        <v>0.40162015333771706</v>
      </c>
      <c r="V48" s="9">
        <v>0</v>
      </c>
      <c r="W48" s="9">
        <v>41.490519244689494</v>
      </c>
      <c r="X48" s="9">
        <v>572979.7271018019</v>
      </c>
      <c r="Y48" s="9">
        <v>286.2202864639803</v>
      </c>
      <c r="Z48" s="9">
        <v>520792.86459999904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1.1597232942149276</v>
      </c>
      <c r="AG48" s="9">
        <v>0</v>
      </c>
      <c r="AH48" s="9">
        <v>0</v>
      </c>
      <c r="AI48" s="9">
        <v>0</v>
      </c>
      <c r="AJ48" s="9"/>
      <c r="AK48" s="9"/>
      <c r="AL48" s="11"/>
      <c r="AM48" s="11"/>
      <c r="AN48" s="11"/>
      <c r="AP48" s="16"/>
    </row>
    <row r="49" spans="1:42" s="8" customFormat="1" ht="15">
      <c r="A49" s="8">
        <v>46</v>
      </c>
      <c r="B49" s="8">
        <v>46</v>
      </c>
      <c r="C49" s="8" t="s">
        <v>68</v>
      </c>
      <c r="D49" s="9">
        <v>0</v>
      </c>
      <c r="E49" s="9">
        <v>0</v>
      </c>
      <c r="F49" s="9">
        <v>3002.96160000097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170257.47290000133</v>
      </c>
      <c r="O49" s="9">
        <v>17252.835624383762</v>
      </c>
      <c r="P49" s="9">
        <v>64559.248013176955</v>
      </c>
      <c r="Q49" s="9">
        <v>10813.168370630592</v>
      </c>
      <c r="R49" s="9">
        <v>4963.567315864086</v>
      </c>
      <c r="S49" s="9">
        <v>0</v>
      </c>
      <c r="T49" s="9">
        <v>0</v>
      </c>
      <c r="U49" s="9">
        <v>5.42832375690341</v>
      </c>
      <c r="V49" s="9">
        <v>28.728515000082552</v>
      </c>
      <c r="W49" s="9">
        <v>57.61621066229418</v>
      </c>
      <c r="X49" s="9">
        <v>105501.75511327013</v>
      </c>
      <c r="Y49" s="9">
        <v>17.215238636479626</v>
      </c>
      <c r="Z49" s="9">
        <v>172595.5309999995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/>
      <c r="AK49" s="9"/>
      <c r="AL49" s="11"/>
      <c r="AM49" s="11"/>
      <c r="AN49" s="11"/>
      <c r="AP49" s="16"/>
    </row>
    <row r="50" spans="1:42" s="8" customFormat="1" ht="15">
      <c r="A50" s="8">
        <v>47</v>
      </c>
      <c r="B50" s="8">
        <v>47</v>
      </c>
      <c r="C50" s="8" t="s">
        <v>69</v>
      </c>
      <c r="D50" s="9">
        <v>0</v>
      </c>
      <c r="E50" s="9">
        <v>0</v>
      </c>
      <c r="F50" s="9">
        <v>15091.0326000005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166948.89070000127</v>
      </c>
      <c r="O50" s="9">
        <v>5828.56311269477</v>
      </c>
      <c r="P50" s="9">
        <v>91067.55790593661</v>
      </c>
      <c r="Q50" s="9">
        <v>17480.482678703032</v>
      </c>
      <c r="R50" s="9">
        <v>5939.638474541309</v>
      </c>
      <c r="S50" s="9">
        <v>0</v>
      </c>
      <c r="T50" s="9">
        <v>0</v>
      </c>
      <c r="U50" s="9">
        <v>816.9556213989854</v>
      </c>
      <c r="V50" s="9">
        <v>10.469613402150571</v>
      </c>
      <c r="W50" s="9">
        <v>3189.354591867421</v>
      </c>
      <c r="X50" s="9">
        <v>71350.8979667779</v>
      </c>
      <c r="Y50" s="9">
        <v>19.384087598555197</v>
      </c>
      <c r="Z50" s="9">
        <v>122701.43680000026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/>
      <c r="AK50" s="9"/>
      <c r="AL50" s="11"/>
      <c r="AM50" s="11"/>
      <c r="AN50" s="11"/>
      <c r="AP50" s="16"/>
    </row>
    <row r="51" spans="1:42" s="8" customFormat="1" ht="15">
      <c r="A51" s="8">
        <v>48</v>
      </c>
      <c r="B51" s="8">
        <v>48</v>
      </c>
      <c r="C51" s="8" t="s">
        <v>70</v>
      </c>
      <c r="D51" s="9">
        <v>0</v>
      </c>
      <c r="E51" s="9">
        <v>0</v>
      </c>
      <c r="F51" s="9">
        <v>4869.026100000367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86195.01159999892</v>
      </c>
      <c r="O51" s="9">
        <v>2620.958079786971</v>
      </c>
      <c r="P51" s="9">
        <v>57152.95685031079</v>
      </c>
      <c r="Q51" s="9">
        <v>3962.922869301401</v>
      </c>
      <c r="R51" s="9">
        <v>1876.4198318983545</v>
      </c>
      <c r="S51" s="9">
        <v>0</v>
      </c>
      <c r="T51" s="9">
        <v>0</v>
      </c>
      <c r="U51" s="9">
        <v>0</v>
      </c>
      <c r="V51" s="9">
        <v>0</v>
      </c>
      <c r="W51" s="9">
        <v>0.08951578941196203</v>
      </c>
      <c r="X51" s="9">
        <v>57438.99745509401</v>
      </c>
      <c r="Y51" s="9">
        <v>6.438770356164241</v>
      </c>
      <c r="Z51" s="9">
        <v>62956.94320000056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/>
      <c r="AK51" s="9"/>
      <c r="AL51" s="11"/>
      <c r="AM51" s="11"/>
      <c r="AN51" s="11"/>
      <c r="AP51" s="16"/>
    </row>
    <row r="52" spans="1:42" s="8" customFormat="1" ht="15">
      <c r="A52" s="8">
        <v>49</v>
      </c>
      <c r="B52" s="8">
        <v>49</v>
      </c>
      <c r="C52" s="8" t="s">
        <v>71</v>
      </c>
      <c r="D52" s="9">
        <v>0</v>
      </c>
      <c r="E52" s="9">
        <v>0</v>
      </c>
      <c r="F52" s="9">
        <v>931.9536000005901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36173.95660000108</v>
      </c>
      <c r="O52" s="9">
        <v>5837.588450433686</v>
      </c>
      <c r="P52" s="9">
        <v>11305.456996728666</v>
      </c>
      <c r="Q52" s="9">
        <v>757.229602855863</v>
      </c>
      <c r="R52" s="9">
        <v>365.2985836821608</v>
      </c>
      <c r="S52" s="9">
        <v>0</v>
      </c>
      <c r="T52" s="9">
        <v>0</v>
      </c>
      <c r="U52" s="9">
        <v>0.06774315610527992</v>
      </c>
      <c r="V52" s="9">
        <v>0</v>
      </c>
      <c r="W52" s="9">
        <v>220.71013052621856</v>
      </c>
      <c r="X52" s="9">
        <v>13492.637756537646</v>
      </c>
      <c r="Y52" s="9">
        <v>0</v>
      </c>
      <c r="Z52" s="9">
        <v>45015.52999999933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/>
      <c r="AK52" s="9"/>
      <c r="AL52" s="11"/>
      <c r="AM52" s="11"/>
      <c r="AN52" s="11"/>
      <c r="AP52" s="16"/>
    </row>
    <row r="53" spans="1:42" s="8" customFormat="1" ht="15">
      <c r="A53" s="8">
        <v>50</v>
      </c>
      <c r="B53" s="8">
        <v>50</v>
      </c>
      <c r="C53" s="8" t="s">
        <v>211</v>
      </c>
      <c r="D53" s="9">
        <v>0</v>
      </c>
      <c r="E53" s="9">
        <v>0</v>
      </c>
      <c r="F53" s="9">
        <v>414.20160000026226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41574.92280000076</v>
      </c>
      <c r="O53" s="9">
        <v>2011.7477823179215</v>
      </c>
      <c r="P53" s="9">
        <v>11735.551094607916</v>
      </c>
      <c r="Q53" s="9">
        <v>9260.89165862056</v>
      </c>
      <c r="R53" s="9">
        <v>1716.6537087389734</v>
      </c>
      <c r="S53" s="9">
        <v>0</v>
      </c>
      <c r="T53" s="9">
        <v>0</v>
      </c>
      <c r="U53" s="9">
        <v>0</v>
      </c>
      <c r="V53" s="9">
        <v>0</v>
      </c>
      <c r="W53" s="9">
        <v>2.3990231580100954</v>
      </c>
      <c r="X53" s="9">
        <v>16008.21428741794</v>
      </c>
      <c r="Y53" s="9">
        <v>0</v>
      </c>
      <c r="Z53" s="9">
        <v>29295.930200000294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/>
      <c r="AK53" s="9"/>
      <c r="AL53" s="11"/>
      <c r="AM53" s="11"/>
      <c r="AN53" s="11"/>
      <c r="AP53" s="16"/>
    </row>
    <row r="54" spans="1:42" s="8" customFormat="1" ht="15">
      <c r="A54" s="8">
        <v>51</v>
      </c>
      <c r="B54" s="8">
        <v>51</v>
      </c>
      <c r="C54" s="8" t="s">
        <v>212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54776.558100000024</v>
      </c>
      <c r="O54" s="9">
        <v>385.3819215130061</v>
      </c>
      <c r="P54" s="9">
        <v>15834.719533656724</v>
      </c>
      <c r="Q54" s="9">
        <v>478.43542851752136</v>
      </c>
      <c r="R54" s="9">
        <v>384.4372338523972</v>
      </c>
      <c r="S54" s="9">
        <v>0</v>
      </c>
      <c r="T54" s="9">
        <v>0</v>
      </c>
      <c r="U54" s="9">
        <v>0</v>
      </c>
      <c r="V54" s="9">
        <v>18.3574166665785</v>
      </c>
      <c r="W54" s="9">
        <v>0.20040575740858912</v>
      </c>
      <c r="X54" s="9">
        <v>10252.880103132688</v>
      </c>
      <c r="Y54" s="9">
        <v>53.88234140157692</v>
      </c>
      <c r="Z54" s="9">
        <v>56890.40100000054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/>
      <c r="AK54" s="9"/>
      <c r="AL54" s="11"/>
      <c r="AM54" s="11"/>
      <c r="AN54" s="11"/>
      <c r="AP54" s="16"/>
    </row>
    <row r="55" spans="1:42" s="8" customFormat="1" ht="15">
      <c r="A55" s="8">
        <v>52</v>
      </c>
      <c r="B55" s="8">
        <v>52</v>
      </c>
      <c r="C55" s="8" t="s">
        <v>244</v>
      </c>
      <c r="D55" s="9">
        <v>0</v>
      </c>
      <c r="E55" s="9">
        <v>0</v>
      </c>
      <c r="F55" s="9">
        <v>2071.7270999997854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73529.54969999939</v>
      </c>
      <c r="O55" s="9">
        <v>213.90050444565713</v>
      </c>
      <c r="P55" s="9">
        <v>1984.9816081142053</v>
      </c>
      <c r="Q55" s="9">
        <v>5015.656707418268</v>
      </c>
      <c r="R55" s="9">
        <v>5526.0772078211885</v>
      </c>
      <c r="S55" s="9">
        <v>0</v>
      </c>
      <c r="T55" s="9">
        <v>0</v>
      </c>
      <c r="U55" s="9">
        <v>0</v>
      </c>
      <c r="V55" s="9">
        <v>0</v>
      </c>
      <c r="W55" s="9">
        <v>2.637975510209799</v>
      </c>
      <c r="X55" s="9">
        <v>7394.270408950746</v>
      </c>
      <c r="Y55" s="9">
        <v>0</v>
      </c>
      <c r="Z55" s="9">
        <v>59527.51580000017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/>
      <c r="AK55" s="9"/>
      <c r="AL55" s="11"/>
      <c r="AM55" s="11"/>
      <c r="AN55" s="11"/>
      <c r="AP55" s="16"/>
    </row>
    <row r="56" spans="1:42" s="8" customFormat="1" ht="15">
      <c r="A56" s="8">
        <v>53</v>
      </c>
      <c r="B56" s="8">
        <v>53</v>
      </c>
      <c r="C56" s="8" t="s">
        <v>213</v>
      </c>
      <c r="D56" s="9">
        <v>0</v>
      </c>
      <c r="E56" s="9">
        <v>0</v>
      </c>
      <c r="F56" s="9">
        <v>51.77520000003278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4109.105900000781</v>
      </c>
      <c r="O56" s="9">
        <v>0</v>
      </c>
      <c r="P56" s="9">
        <v>2743.3985667205416</v>
      </c>
      <c r="Q56" s="9">
        <v>3356.083814747981</v>
      </c>
      <c r="R56" s="9">
        <v>4719.757555001008</v>
      </c>
      <c r="S56" s="9">
        <v>0</v>
      </c>
      <c r="T56" s="9">
        <v>0</v>
      </c>
      <c r="U56" s="9">
        <v>0.06774315610527992</v>
      </c>
      <c r="V56" s="9">
        <v>0</v>
      </c>
      <c r="W56" s="9">
        <v>0</v>
      </c>
      <c r="X56" s="9">
        <v>6555.744898656383</v>
      </c>
      <c r="Y56" s="9">
        <v>0</v>
      </c>
      <c r="Z56" s="9">
        <v>33386.10900000017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/>
      <c r="AK56" s="9"/>
      <c r="AL56" s="11"/>
      <c r="AM56" s="11"/>
      <c r="AN56" s="11"/>
      <c r="AP56" s="16"/>
    </row>
    <row r="57" spans="1:42" s="8" customFormat="1" ht="15">
      <c r="A57" s="8">
        <v>54</v>
      </c>
      <c r="B57" s="8">
        <v>54</v>
      </c>
      <c r="C57" s="8" t="s">
        <v>214</v>
      </c>
      <c r="D57" s="9">
        <v>0</v>
      </c>
      <c r="E57" s="9">
        <v>0</v>
      </c>
      <c r="F57" s="9">
        <v>3573.9270000001416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249046.0055999998</v>
      </c>
      <c r="O57" s="9">
        <v>856.5045515559614</v>
      </c>
      <c r="P57" s="9">
        <v>18776.350771005265</v>
      </c>
      <c r="Q57" s="9">
        <v>100.26036553503945</v>
      </c>
      <c r="R57" s="9">
        <v>224.67111069289967</v>
      </c>
      <c r="S57" s="9">
        <v>0</v>
      </c>
      <c r="T57" s="9">
        <v>0</v>
      </c>
      <c r="U57" s="9">
        <v>0.15480824559926987</v>
      </c>
      <c r="V57" s="9">
        <v>36.714833333157</v>
      </c>
      <c r="W57" s="9">
        <v>0</v>
      </c>
      <c r="X57" s="9">
        <v>181693.2321621962</v>
      </c>
      <c r="Y57" s="9">
        <v>0</v>
      </c>
      <c r="Z57" s="9">
        <v>128025.73820000049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/>
      <c r="AK57" s="9"/>
      <c r="AL57" s="11"/>
      <c r="AM57" s="11"/>
      <c r="AN57" s="11"/>
      <c r="AP57" s="16"/>
    </row>
    <row r="58" spans="1:42" s="8" customFormat="1" ht="15">
      <c r="A58" s="8">
        <v>55</v>
      </c>
      <c r="B58" s="8">
        <v>55</v>
      </c>
      <c r="C58" s="8" t="s">
        <v>215</v>
      </c>
      <c r="D58" s="9">
        <v>0</v>
      </c>
      <c r="E58" s="9">
        <v>0</v>
      </c>
      <c r="F58" s="9">
        <v>3884.5782000003383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204415.64169999957</v>
      </c>
      <c r="O58" s="9">
        <v>5880.007537813857</v>
      </c>
      <c r="P58" s="9">
        <v>54444.9569747732</v>
      </c>
      <c r="Q58" s="9">
        <v>2940.091245467076</v>
      </c>
      <c r="R58" s="9">
        <v>10462.184721267316</v>
      </c>
      <c r="S58" s="9">
        <v>0</v>
      </c>
      <c r="T58" s="9">
        <v>0</v>
      </c>
      <c r="U58" s="9">
        <v>3018.667895115912</v>
      </c>
      <c r="V58" s="9">
        <v>1798.8073813132942</v>
      </c>
      <c r="W58" s="9">
        <v>34.236082253977656</v>
      </c>
      <c r="X58" s="9">
        <v>74819.34439571854</v>
      </c>
      <c r="Y58" s="9">
        <v>101.12258285679854</v>
      </c>
      <c r="Z58" s="9">
        <v>110054.87100000028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/>
      <c r="AK58" s="9"/>
      <c r="AL58" s="11"/>
      <c r="AM58" s="11"/>
      <c r="AN58" s="11"/>
      <c r="AP58" s="16"/>
    </row>
    <row r="59" spans="1:42" s="8" customFormat="1" ht="15">
      <c r="A59" s="8">
        <v>56</v>
      </c>
      <c r="B59" s="8">
        <v>56</v>
      </c>
      <c r="C59" s="8" t="s">
        <v>72</v>
      </c>
      <c r="D59" s="9">
        <v>0</v>
      </c>
      <c r="E59" s="9">
        <v>0</v>
      </c>
      <c r="F59" s="9">
        <v>2227.0526999998838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34081.57259999961</v>
      </c>
      <c r="O59" s="9">
        <v>944.0503276381642</v>
      </c>
      <c r="P59" s="9">
        <v>12791.31705915602</v>
      </c>
      <c r="Q59" s="9">
        <v>1588.335264527006</v>
      </c>
      <c r="R59" s="9">
        <v>1163.2970842545037</v>
      </c>
      <c r="S59" s="9">
        <v>0</v>
      </c>
      <c r="T59" s="9">
        <v>0</v>
      </c>
      <c r="U59" s="9">
        <v>0.15480824559926987</v>
      </c>
      <c r="V59" s="9">
        <v>0</v>
      </c>
      <c r="W59" s="9">
        <v>0.38181224511936307</v>
      </c>
      <c r="X59" s="9">
        <v>35141.841840474866</v>
      </c>
      <c r="Y59" s="9">
        <v>185.02992707711928</v>
      </c>
      <c r="Z59" s="9">
        <v>89115.04059999995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/>
      <c r="AK59" s="9"/>
      <c r="AL59" s="11"/>
      <c r="AM59" s="11"/>
      <c r="AN59" s="11"/>
      <c r="AP59" s="16"/>
    </row>
    <row r="60" spans="1:42" s="8" customFormat="1" ht="15">
      <c r="A60" s="8">
        <v>57</v>
      </c>
      <c r="B60" s="8">
        <v>57</v>
      </c>
      <c r="C60" s="8" t="s">
        <v>73</v>
      </c>
      <c r="D60" s="9">
        <v>0</v>
      </c>
      <c r="E60" s="9">
        <v>0</v>
      </c>
      <c r="F60" s="9">
        <v>3729.25260000024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78928.64770000055</v>
      </c>
      <c r="O60" s="9">
        <v>1804.1650142893195</v>
      </c>
      <c r="P60" s="9">
        <v>63830.91994207678</v>
      </c>
      <c r="Q60" s="9">
        <v>6050.801007721806</v>
      </c>
      <c r="R60" s="9">
        <v>1914.6971322386526</v>
      </c>
      <c r="S60" s="9">
        <v>0</v>
      </c>
      <c r="T60" s="9">
        <v>0</v>
      </c>
      <c r="U60" s="9">
        <v>13.932742267847061</v>
      </c>
      <c r="V60" s="9">
        <v>0</v>
      </c>
      <c r="W60" s="9">
        <v>86.2275097090751</v>
      </c>
      <c r="X60" s="9">
        <v>148762.0484852204</v>
      </c>
      <c r="Y60" s="9">
        <v>36.59932623503482</v>
      </c>
      <c r="Z60" s="9">
        <v>264058.05539999995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/>
      <c r="AK60" s="9"/>
      <c r="AL60" s="11"/>
      <c r="AM60" s="11"/>
      <c r="AN60" s="11"/>
      <c r="AP60" s="16"/>
    </row>
    <row r="61" spans="1:42" s="8" customFormat="1" ht="15">
      <c r="A61" s="8">
        <v>58</v>
      </c>
      <c r="B61" s="8">
        <v>58</v>
      </c>
      <c r="C61" s="8" t="s">
        <v>216</v>
      </c>
      <c r="D61" s="9">
        <v>0</v>
      </c>
      <c r="E61" s="9">
        <v>0</v>
      </c>
      <c r="F61" s="9">
        <v>10307.579400000162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13198.833000000566</v>
      </c>
      <c r="O61" s="9">
        <v>18351.219227377325</v>
      </c>
      <c r="P61" s="9">
        <v>19931.233070866205</v>
      </c>
      <c r="Q61" s="9">
        <v>6445.686131626833</v>
      </c>
      <c r="R61" s="9">
        <v>69936.78829780925</v>
      </c>
      <c r="S61" s="9">
        <v>0</v>
      </c>
      <c r="T61" s="9">
        <v>0</v>
      </c>
      <c r="U61" s="9">
        <v>0.9822757877409458</v>
      </c>
      <c r="V61" s="9">
        <v>1754.6093307896517</v>
      </c>
      <c r="W61" s="9">
        <v>0</v>
      </c>
      <c r="X61" s="9">
        <v>27404.538268223405</v>
      </c>
      <c r="Y61" s="9">
        <v>105.4602807809515</v>
      </c>
      <c r="Z61" s="9">
        <v>82220.84100000001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/>
      <c r="AK61" s="9"/>
      <c r="AL61" s="11"/>
      <c r="AM61" s="11"/>
      <c r="AN61" s="11"/>
      <c r="AP61" s="16"/>
    </row>
    <row r="62" spans="1:42" s="8" customFormat="1" ht="15">
      <c r="A62" s="8">
        <v>59</v>
      </c>
      <c r="B62" s="8">
        <v>59</v>
      </c>
      <c r="C62" s="8" t="s">
        <v>217</v>
      </c>
      <c r="D62" s="9">
        <v>0</v>
      </c>
      <c r="E62" s="9">
        <v>0</v>
      </c>
      <c r="F62" s="9">
        <v>68482.76940000057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402498.0854000002</v>
      </c>
      <c r="O62" s="9">
        <v>53665.56073767319</v>
      </c>
      <c r="P62" s="9">
        <v>156664.87253806926</v>
      </c>
      <c r="Q62" s="9">
        <v>29657.719706743024</v>
      </c>
      <c r="R62" s="9">
        <v>28372.632819617633</v>
      </c>
      <c r="S62" s="9">
        <v>0</v>
      </c>
      <c r="T62" s="9">
        <v>0</v>
      </c>
      <c r="U62" s="9">
        <v>92.95315720140934</v>
      </c>
      <c r="V62" s="9">
        <v>1285.2845558770932</v>
      </c>
      <c r="W62" s="9">
        <v>0.08951578941196203</v>
      </c>
      <c r="X62" s="9">
        <v>672459.3444593288</v>
      </c>
      <c r="Y62" s="9">
        <v>1411.7173447213536</v>
      </c>
      <c r="Z62" s="9">
        <v>482903.23900000006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/>
      <c r="AK62" s="9"/>
      <c r="AL62" s="11"/>
      <c r="AM62" s="11"/>
      <c r="AN62" s="11"/>
      <c r="AP62" s="16"/>
    </row>
    <row r="63" spans="1:42" s="8" customFormat="1" ht="15">
      <c r="A63" s="8">
        <v>60</v>
      </c>
      <c r="B63" s="8">
        <v>60</v>
      </c>
      <c r="C63" s="8" t="s">
        <v>74</v>
      </c>
      <c r="D63" s="9">
        <v>0</v>
      </c>
      <c r="E63" s="9">
        <v>0</v>
      </c>
      <c r="F63" s="9">
        <v>569.5272000003606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20541.793099999428</v>
      </c>
      <c r="O63" s="9">
        <v>4467.542181454599</v>
      </c>
      <c r="P63" s="9">
        <v>14412.577115359716</v>
      </c>
      <c r="Q63" s="9">
        <v>6383.2432723901</v>
      </c>
      <c r="R63" s="9">
        <v>881.2100230511278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9566.813776528463</v>
      </c>
      <c r="Y63" s="9">
        <v>0</v>
      </c>
      <c r="Z63" s="9">
        <v>54699.023399999365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/>
      <c r="AK63" s="9"/>
      <c r="AL63" s="11"/>
      <c r="AM63" s="11"/>
      <c r="AN63" s="11"/>
      <c r="AP63" s="16"/>
    </row>
    <row r="64" spans="1:42" s="8" customFormat="1" ht="15">
      <c r="A64" s="8">
        <v>61</v>
      </c>
      <c r="B64" s="8">
        <v>61</v>
      </c>
      <c r="C64" s="8" t="s">
        <v>75</v>
      </c>
      <c r="D64" s="9">
        <v>0</v>
      </c>
      <c r="E64" s="9">
        <v>0</v>
      </c>
      <c r="F64" s="9">
        <v>75039.5231999997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28871.16280000098</v>
      </c>
      <c r="O64" s="9">
        <v>79137.77144216001</v>
      </c>
      <c r="P64" s="9">
        <v>20989.653937252704</v>
      </c>
      <c r="Q64" s="9">
        <v>4881.97622003837</v>
      </c>
      <c r="R64" s="9">
        <v>10922.34444057534</v>
      </c>
      <c r="S64" s="9">
        <v>4040.0889613351796</v>
      </c>
      <c r="T64" s="9">
        <v>0</v>
      </c>
      <c r="U64" s="9">
        <v>0.06774315610527992</v>
      </c>
      <c r="V64" s="9">
        <v>0</v>
      </c>
      <c r="W64" s="9">
        <v>0</v>
      </c>
      <c r="X64" s="9">
        <v>8652.058674389496</v>
      </c>
      <c r="Y64" s="9">
        <v>0</v>
      </c>
      <c r="Z64" s="9">
        <v>47207.88939999789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/>
      <c r="AK64" s="9"/>
      <c r="AL64" s="11"/>
      <c r="AM64" s="11"/>
      <c r="AN64" s="11"/>
      <c r="AP64" s="16"/>
    </row>
    <row r="65" spans="1:42" s="8" customFormat="1" ht="15">
      <c r="A65" s="8">
        <v>62</v>
      </c>
      <c r="B65" s="8">
        <v>62</v>
      </c>
      <c r="C65" s="8" t="s">
        <v>76</v>
      </c>
      <c r="D65" s="9">
        <v>0</v>
      </c>
      <c r="E65" s="9">
        <v>0</v>
      </c>
      <c r="F65" s="9">
        <v>2744.804700001143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42148.46020000242</v>
      </c>
      <c r="O65" s="9">
        <v>23160.82170919329</v>
      </c>
      <c r="P65" s="9">
        <v>18315.282818339765</v>
      </c>
      <c r="Q65" s="9">
        <v>449.4126911259955</v>
      </c>
      <c r="R65" s="9">
        <v>441.853184362757</v>
      </c>
      <c r="S65" s="9">
        <v>0</v>
      </c>
      <c r="T65" s="9">
        <v>0</v>
      </c>
      <c r="U65" s="9">
        <v>403.6515580005944</v>
      </c>
      <c r="V65" s="9">
        <v>2334.3043001512997</v>
      </c>
      <c r="W65" s="9">
        <v>2487.845199999865</v>
      </c>
      <c r="X65" s="9">
        <v>16389.36224664282</v>
      </c>
      <c r="Y65" s="9">
        <v>0</v>
      </c>
      <c r="Z65" s="9">
        <v>97176.60039999895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/>
      <c r="AK65" s="9"/>
      <c r="AL65" s="11"/>
      <c r="AM65" s="11"/>
      <c r="AN65" s="11"/>
      <c r="AP65" s="16"/>
    </row>
    <row r="66" spans="1:42" s="8" customFormat="1" ht="15">
      <c r="A66" s="8">
        <v>63</v>
      </c>
      <c r="B66" s="8">
        <v>63</v>
      </c>
      <c r="C66" s="8" t="s">
        <v>77</v>
      </c>
      <c r="D66" s="9">
        <v>0</v>
      </c>
      <c r="E66" s="9">
        <v>0</v>
      </c>
      <c r="F66" s="9">
        <v>6423.0012000007555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88287.39559999667</v>
      </c>
      <c r="O66" s="9">
        <v>11421.564910367131</v>
      </c>
      <c r="P66" s="9">
        <v>37287.2113581337</v>
      </c>
      <c r="Q66" s="9">
        <v>2203.969087987207</v>
      </c>
      <c r="R66" s="9">
        <v>1463.6906804032624</v>
      </c>
      <c r="S66" s="9">
        <v>0</v>
      </c>
      <c r="T66" s="9">
        <v>0</v>
      </c>
      <c r="U66" s="9">
        <v>18949.142624489963</v>
      </c>
      <c r="V66" s="9">
        <v>3645.2873925510794</v>
      </c>
      <c r="W66" s="9">
        <v>1069.2779013812542</v>
      </c>
      <c r="X66" s="9">
        <v>33998.39796280209</v>
      </c>
      <c r="Y66" s="9">
        <v>0</v>
      </c>
      <c r="Z66" s="9">
        <v>73091.08280000277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/>
      <c r="AK66" s="9"/>
      <c r="AL66" s="11"/>
      <c r="AM66" s="11"/>
      <c r="AN66" s="11"/>
      <c r="AP66" s="16"/>
    </row>
    <row r="67" spans="1:42" s="8" customFormat="1" ht="15">
      <c r="A67" s="8">
        <v>64</v>
      </c>
      <c r="B67" s="8">
        <v>64</v>
      </c>
      <c r="C67" s="8" t="s">
        <v>78</v>
      </c>
      <c r="D67" s="9">
        <v>0</v>
      </c>
      <c r="E67" s="9">
        <v>711.0126000000164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31801.43449999951</v>
      </c>
      <c r="O67" s="9">
        <v>38829.71056014858</v>
      </c>
      <c r="P67" s="9">
        <v>29715.431313984096</v>
      </c>
      <c r="Q67" s="9">
        <v>6195.914694680134</v>
      </c>
      <c r="R67" s="9">
        <v>0</v>
      </c>
      <c r="S67" s="9">
        <v>0</v>
      </c>
      <c r="T67" s="9">
        <v>0</v>
      </c>
      <c r="U67" s="9">
        <v>3876.4328526332974</v>
      </c>
      <c r="V67" s="9">
        <v>5755.240676428657</v>
      </c>
      <c r="W67" s="9">
        <v>16408.565647867974</v>
      </c>
      <c r="X67" s="9">
        <v>38.11479592230171</v>
      </c>
      <c r="Y67" s="9">
        <v>0</v>
      </c>
      <c r="Z67" s="9">
        <v>3723.9673999994993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/>
      <c r="AK67" s="9"/>
      <c r="AL67" s="11"/>
      <c r="AM67" s="11"/>
      <c r="AN67" s="11"/>
      <c r="AP67" s="16"/>
    </row>
    <row r="68" spans="1:42" s="8" customFormat="1" ht="15">
      <c r="A68" s="8">
        <v>65</v>
      </c>
      <c r="B68" s="8">
        <v>65</v>
      </c>
      <c r="C68" s="8" t="s">
        <v>79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316437.5842000004</v>
      </c>
      <c r="O68" s="9">
        <v>4940.4698790460825</v>
      </c>
      <c r="P68" s="9">
        <v>452233.3243128904</v>
      </c>
      <c r="Q68" s="9">
        <v>199396.75960358768</v>
      </c>
      <c r="R68" s="9">
        <v>77677.12411879306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7622.959184484556</v>
      </c>
      <c r="Y68" s="9">
        <v>0</v>
      </c>
      <c r="Z68" s="9">
        <v>203046.0580000002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/>
      <c r="AK68" s="9"/>
      <c r="AL68" s="11"/>
      <c r="AM68" s="11"/>
      <c r="AN68" s="11"/>
      <c r="AP68" s="16"/>
    </row>
    <row r="69" spans="1:42" s="8" customFormat="1" ht="15">
      <c r="A69" s="8">
        <v>66</v>
      </c>
      <c r="B69" s="8">
        <v>66</v>
      </c>
      <c r="C69" s="8" t="s">
        <v>80</v>
      </c>
      <c r="D69" s="9">
        <v>0</v>
      </c>
      <c r="E69" s="9">
        <v>1146.2615999998525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209814.73970000073</v>
      </c>
      <c r="O69" s="9">
        <v>5247.331362217665</v>
      </c>
      <c r="P69" s="9">
        <v>112917.40003894828</v>
      </c>
      <c r="Q69" s="9">
        <v>88442.83455516258</v>
      </c>
      <c r="R69" s="9">
        <v>35315.80225525389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3963.9387759324163</v>
      </c>
      <c r="Y69" s="9">
        <v>0</v>
      </c>
      <c r="Z69" s="9">
        <v>65556.74960000068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/>
      <c r="AK69" s="9"/>
      <c r="AL69" s="11"/>
      <c r="AM69" s="11"/>
      <c r="AN69" s="11"/>
      <c r="AP69" s="16"/>
    </row>
    <row r="70" spans="1:42" s="8" customFormat="1" ht="15">
      <c r="A70" s="8">
        <v>67</v>
      </c>
      <c r="B70" s="8">
        <v>67</v>
      </c>
      <c r="C70" s="8" t="s">
        <v>81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214947.61920000054</v>
      </c>
      <c r="O70" s="9">
        <v>70490.59535316564</v>
      </c>
      <c r="P70" s="9">
        <v>132421.1939137741</v>
      </c>
      <c r="Q70" s="9">
        <v>1847209.2872919058</v>
      </c>
      <c r="R70" s="9">
        <v>113339.91842278372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2820.4948982596397</v>
      </c>
      <c r="Y70" s="9">
        <v>0</v>
      </c>
      <c r="Z70" s="9">
        <v>60638.91339999996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/>
      <c r="AK70" s="9"/>
      <c r="AL70" s="11"/>
      <c r="AM70" s="11"/>
      <c r="AN70" s="11"/>
      <c r="AP70" s="16"/>
    </row>
    <row r="71" spans="1:42" s="8" customFormat="1" ht="15">
      <c r="A71" s="8">
        <v>68</v>
      </c>
      <c r="B71" s="8">
        <v>68</v>
      </c>
      <c r="C71" s="8" t="s">
        <v>82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61924.29130000062</v>
      </c>
      <c r="O71" s="9">
        <v>1330.334782924503</v>
      </c>
      <c r="P71" s="9">
        <v>10677.130228221416</v>
      </c>
      <c r="Q71" s="9">
        <v>462071.0020130719</v>
      </c>
      <c r="R71" s="9">
        <v>32256.946688930853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1181.5586735950783</v>
      </c>
      <c r="Y71" s="9">
        <v>0</v>
      </c>
      <c r="Z71" s="9">
        <v>28119.73379999958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/>
      <c r="AK71" s="9"/>
      <c r="AL71" s="11"/>
      <c r="AM71" s="11"/>
      <c r="AN71" s="11"/>
      <c r="AP71" s="16"/>
    </row>
    <row r="72" spans="1:42" s="8" customFormat="1" ht="15">
      <c r="A72" s="8">
        <v>69</v>
      </c>
      <c r="B72" s="8">
        <v>69</v>
      </c>
      <c r="C72" s="8" t="s">
        <v>83</v>
      </c>
      <c r="D72" s="9">
        <v>0</v>
      </c>
      <c r="E72" s="9">
        <v>45381128.967</v>
      </c>
      <c r="F72" s="9">
        <v>0</v>
      </c>
      <c r="G72" s="9">
        <v>0</v>
      </c>
      <c r="H72" s="9">
        <v>1186507.9283297257</v>
      </c>
      <c r="I72" s="9">
        <v>2867235.645147075</v>
      </c>
      <c r="J72" s="9">
        <v>0</v>
      </c>
      <c r="K72" s="9">
        <v>450395.2252660664</v>
      </c>
      <c r="L72" s="9">
        <v>0</v>
      </c>
      <c r="M72" s="9">
        <v>7935962.299199999</v>
      </c>
      <c r="N72" s="9">
        <v>408495.9414999988</v>
      </c>
      <c r="O72" s="9">
        <v>17830611.83501868</v>
      </c>
      <c r="P72" s="9">
        <v>7504.52253090078</v>
      </c>
      <c r="Q72" s="9">
        <v>280118.5263712816</v>
      </c>
      <c r="R72" s="9">
        <v>0</v>
      </c>
      <c r="S72" s="9">
        <v>0</v>
      </c>
      <c r="T72" s="9">
        <v>65114.236399999994</v>
      </c>
      <c r="U72" s="9">
        <v>0</v>
      </c>
      <c r="V72" s="9">
        <v>0</v>
      </c>
      <c r="W72" s="9">
        <v>0</v>
      </c>
      <c r="X72" s="9">
        <v>963069.101288381</v>
      </c>
      <c r="Y72" s="9">
        <v>51024359.67210628</v>
      </c>
      <c r="Z72" s="9">
        <v>4606.60560000129</v>
      </c>
      <c r="AA72" s="9">
        <v>0</v>
      </c>
      <c r="AB72" s="9">
        <v>0</v>
      </c>
      <c r="AC72" s="9">
        <v>66420</v>
      </c>
      <c r="AD72" s="9">
        <v>0</v>
      </c>
      <c r="AE72" s="9">
        <v>0</v>
      </c>
      <c r="AF72" s="9">
        <v>674.5078497241193</v>
      </c>
      <c r="AG72" s="9">
        <v>28613920</v>
      </c>
      <c r="AH72" s="9">
        <v>8246110</v>
      </c>
      <c r="AI72" s="9">
        <v>0</v>
      </c>
      <c r="AJ72" s="9"/>
      <c r="AK72" s="9"/>
      <c r="AL72" s="11"/>
      <c r="AM72" s="11"/>
      <c r="AN72" s="11"/>
      <c r="AP72" s="16"/>
    </row>
    <row r="73" spans="1:42" s="8" customFormat="1" ht="15">
      <c r="A73" s="8">
        <v>70</v>
      </c>
      <c r="B73" s="8">
        <v>70</v>
      </c>
      <c r="C73" s="8" t="s">
        <v>84</v>
      </c>
      <c r="D73" s="9">
        <v>0</v>
      </c>
      <c r="E73" s="9">
        <v>42859.636200003326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30647.821000000462</v>
      </c>
      <c r="O73" s="9">
        <v>202384.17348877713</v>
      </c>
      <c r="P73" s="9">
        <v>10776.246563535184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6643.893402050249</v>
      </c>
      <c r="Y73" s="9">
        <v>0</v>
      </c>
      <c r="Z73" s="9">
        <v>392524.62179999985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/>
      <c r="AK73" s="9"/>
      <c r="AL73" s="11"/>
      <c r="AM73" s="11"/>
      <c r="AN73" s="11"/>
      <c r="AP73" s="16"/>
    </row>
    <row r="74" spans="1:42" s="8" customFormat="1" ht="15">
      <c r="A74" s="8">
        <v>71</v>
      </c>
      <c r="B74" s="8">
        <v>71</v>
      </c>
      <c r="C74" s="8" t="s">
        <v>85</v>
      </c>
      <c r="D74" s="9">
        <v>0</v>
      </c>
      <c r="E74" s="9">
        <v>204.5988000035286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1078878.9613000005</v>
      </c>
      <c r="O74" s="9">
        <v>318533.9524701834</v>
      </c>
      <c r="P74" s="9">
        <v>60987.52007276239</v>
      </c>
      <c r="Q74" s="9">
        <v>27325.34699271992</v>
      </c>
      <c r="R74" s="9">
        <v>11540.606052593328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13137.277892080136</v>
      </c>
      <c r="Y74" s="9">
        <v>0</v>
      </c>
      <c r="Z74" s="9">
        <v>29302.802799999714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/>
      <c r="AK74" s="9"/>
      <c r="AL74" s="11"/>
      <c r="AM74" s="11"/>
      <c r="AN74" s="11"/>
      <c r="AP74" s="16"/>
    </row>
    <row r="75" spans="1:42" s="8" customFormat="1" ht="15">
      <c r="A75" s="8">
        <v>72</v>
      </c>
      <c r="B75" s="8">
        <v>72</v>
      </c>
      <c r="C75" s="8" t="s">
        <v>86</v>
      </c>
      <c r="D75" s="9">
        <v>0</v>
      </c>
      <c r="E75" s="9">
        <v>6484.256999999285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218989.46989999898</v>
      </c>
      <c r="O75" s="9">
        <v>232273.3844833672</v>
      </c>
      <c r="P75" s="9">
        <v>255782.09281913284</v>
      </c>
      <c r="Q75" s="9">
        <v>48061.65312063601</v>
      </c>
      <c r="R75" s="9">
        <v>1163.2970842544455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61839.65480000153</v>
      </c>
      <c r="AA75" s="9">
        <v>0</v>
      </c>
      <c r="AB75" s="9">
        <v>0</v>
      </c>
      <c r="AC75" s="9">
        <v>0</v>
      </c>
      <c r="AD75" s="9">
        <v>10118060.369608434</v>
      </c>
      <c r="AE75" s="9">
        <v>5685301.829137761</v>
      </c>
      <c r="AF75" s="9">
        <v>0</v>
      </c>
      <c r="AG75" s="9">
        <v>0</v>
      </c>
      <c r="AH75" s="9">
        <v>0</v>
      </c>
      <c r="AI75" s="9">
        <v>0</v>
      </c>
      <c r="AJ75" s="9"/>
      <c r="AK75" s="9"/>
      <c r="AL75" s="11"/>
      <c r="AM75" s="11"/>
      <c r="AN75" s="11"/>
      <c r="AP75" s="16"/>
    </row>
    <row r="76" spans="1:42" s="8" customFormat="1" ht="15">
      <c r="A76" s="8">
        <v>73</v>
      </c>
      <c r="B76" s="8">
        <v>73</v>
      </c>
      <c r="C76" s="8" t="s">
        <v>87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2757851.785600003</v>
      </c>
      <c r="O76" s="9">
        <v>0</v>
      </c>
      <c r="P76" s="9">
        <v>1205436.0557079231</v>
      </c>
      <c r="Q76" s="9">
        <v>86410.3634608537</v>
      </c>
      <c r="R76" s="9">
        <v>2448.915106552886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408.5241897702217</v>
      </c>
      <c r="Y76" s="9">
        <v>0</v>
      </c>
      <c r="Z76" s="9">
        <v>483518.82759999856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/>
      <c r="AK76" s="9"/>
      <c r="AL76" s="11"/>
      <c r="AM76" s="11"/>
      <c r="AN76" s="11"/>
      <c r="AP76" s="16"/>
    </row>
    <row r="77" spans="1:42" s="8" customFormat="1" ht="15">
      <c r="A77" s="8">
        <v>74</v>
      </c>
      <c r="B77" s="8">
        <v>74</v>
      </c>
      <c r="C77" s="8" t="s">
        <v>88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26247.275899998844</v>
      </c>
      <c r="O77" s="9">
        <v>0</v>
      </c>
      <c r="P77" s="9">
        <v>145808.0939520914</v>
      </c>
      <c r="Q77" s="9">
        <v>23527.765778862406</v>
      </c>
      <c r="R77" s="9">
        <v>6718.498324943357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107699.87718727905</v>
      </c>
      <c r="Y77" s="9">
        <v>0</v>
      </c>
      <c r="Z77" s="9">
        <v>107466.8462000005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/>
      <c r="AK77" s="9"/>
      <c r="AL77" s="11"/>
      <c r="AM77" s="11"/>
      <c r="AN77" s="11"/>
      <c r="AP77" s="16"/>
    </row>
    <row r="78" spans="1:42" s="8" customFormat="1" ht="15">
      <c r="A78" s="8">
        <v>75</v>
      </c>
      <c r="B78" s="8">
        <v>75</v>
      </c>
      <c r="C78" s="8" t="s">
        <v>89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165844.78449999914</v>
      </c>
      <c r="O78" s="9">
        <v>0</v>
      </c>
      <c r="P78" s="9">
        <v>269732.71701454744</v>
      </c>
      <c r="Q78" s="9">
        <v>73772.28054210963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9396.056364711374</v>
      </c>
      <c r="Y78" s="9">
        <v>0</v>
      </c>
      <c r="Z78" s="9">
        <v>112026.32540000044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/>
      <c r="AK78" s="9"/>
      <c r="AL78" s="11"/>
      <c r="AM78" s="11"/>
      <c r="AN78" s="11"/>
      <c r="AP78" s="16"/>
    </row>
    <row r="79" spans="1:42" s="8" customFormat="1" ht="15">
      <c r="A79" s="8">
        <v>76</v>
      </c>
      <c r="B79" s="8">
        <v>76</v>
      </c>
      <c r="C79" s="8" t="s">
        <v>90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84175.48739999905</v>
      </c>
      <c r="O79" s="9">
        <v>0</v>
      </c>
      <c r="P79" s="9">
        <v>364535.72180762235</v>
      </c>
      <c r="Q79" s="9">
        <v>64108.58846756769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3074.682059848681</v>
      </c>
      <c r="Y79" s="9">
        <v>0</v>
      </c>
      <c r="Z79" s="9">
        <v>4212.903799999505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/>
      <c r="AK79" s="9"/>
      <c r="AL79" s="11"/>
      <c r="AM79" s="11"/>
      <c r="AN79" s="11"/>
      <c r="AP79" s="16"/>
    </row>
    <row r="80" spans="1:42" s="8" customFormat="1" ht="15">
      <c r="A80" s="8">
        <v>77</v>
      </c>
      <c r="B80" s="8">
        <v>77</v>
      </c>
      <c r="C80" s="8" t="s">
        <v>91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/>
      <c r="AK80" s="9"/>
      <c r="AL80" s="11"/>
      <c r="AM80" s="11"/>
      <c r="AN80" s="11"/>
      <c r="AP80" s="16"/>
    </row>
    <row r="81" spans="1:42" s="8" customFormat="1" ht="15">
      <c r="A81" s="8">
        <v>78</v>
      </c>
      <c r="B81" s="8">
        <v>78</v>
      </c>
      <c r="C81" s="8" t="s">
        <v>92</v>
      </c>
      <c r="D81" s="9">
        <v>0</v>
      </c>
      <c r="E81" s="9">
        <v>628.4105999991298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94372.12299999967</v>
      </c>
      <c r="O81" s="9">
        <v>0</v>
      </c>
      <c r="P81" s="9">
        <v>30082.692735013552</v>
      </c>
      <c r="Q81" s="9">
        <v>154521.45125780208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838.5496526854113</v>
      </c>
      <c r="Y81" s="9">
        <v>0</v>
      </c>
      <c r="Z81" s="9">
        <v>10707.51080000028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/>
      <c r="AK81" s="9"/>
      <c r="AL81" s="11"/>
      <c r="AM81" s="11"/>
      <c r="AN81" s="11"/>
      <c r="AP81" s="16"/>
    </row>
    <row r="82" spans="1:42" s="8" customFormat="1" ht="15">
      <c r="A82" s="8">
        <v>79</v>
      </c>
      <c r="B82" s="8">
        <v>79</v>
      </c>
      <c r="C82" s="8" t="s">
        <v>218</v>
      </c>
      <c r="D82" s="9">
        <v>0</v>
      </c>
      <c r="E82" s="9">
        <v>2552.4017999991775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31762.202300000936</v>
      </c>
      <c r="O82" s="9">
        <v>0</v>
      </c>
      <c r="P82" s="9">
        <v>47962.57165179495</v>
      </c>
      <c r="Q82" s="9">
        <v>13312442.932101151</v>
      </c>
      <c r="R82" s="9">
        <v>140128.2038544038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1736000.0972915608</v>
      </c>
      <c r="Y82" s="9">
        <v>0</v>
      </c>
      <c r="Z82" s="9">
        <v>45748.93459999934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/>
      <c r="AK82" s="9"/>
      <c r="AL82" s="11"/>
      <c r="AM82" s="11"/>
      <c r="AN82" s="11"/>
      <c r="AP82" s="16"/>
    </row>
    <row r="83" spans="1:42" s="8" customFormat="1" ht="15">
      <c r="A83" s="8">
        <v>80</v>
      </c>
      <c r="B83" s="8">
        <v>80</v>
      </c>
      <c r="C83" s="8" t="s">
        <v>219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9353.219177959487</v>
      </c>
      <c r="Q83" s="9">
        <v>14791026.516489204</v>
      </c>
      <c r="R83" s="9">
        <v>15888659.400911815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58784.480780597776</v>
      </c>
      <c r="Y83" s="9">
        <v>0</v>
      </c>
      <c r="Z83" s="9">
        <v>12888.088599998504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/>
      <c r="AK83" s="9"/>
      <c r="AL83" s="11"/>
      <c r="AM83" s="11"/>
      <c r="AN83" s="11"/>
      <c r="AP83" s="16"/>
    </row>
    <row r="84" spans="1:42" s="8" customFormat="1" ht="15">
      <c r="A84" s="8">
        <v>81</v>
      </c>
      <c r="B84" s="8">
        <v>81</v>
      </c>
      <c r="C84" s="8" t="s">
        <v>93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1893896.1568999998</v>
      </c>
      <c r="O84" s="9">
        <v>14647846.718378719</v>
      </c>
      <c r="P84" s="9">
        <v>12726.714447746053</v>
      </c>
      <c r="Q84" s="9">
        <v>316606.4037752561</v>
      </c>
      <c r="R84" s="9">
        <v>12844.530609838665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645.03819437325</v>
      </c>
      <c r="Y84" s="9">
        <v>0</v>
      </c>
      <c r="Z84" s="9">
        <v>10142.975800000131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/>
      <c r="AK84" s="9"/>
      <c r="AL84" s="11"/>
      <c r="AM84" s="11"/>
      <c r="AN84" s="11"/>
      <c r="AP84" s="16"/>
    </row>
    <row r="85" spans="1:42" s="8" customFormat="1" ht="15">
      <c r="A85" s="8">
        <v>82</v>
      </c>
      <c r="B85" s="8">
        <v>82</v>
      </c>
      <c r="C85" s="8" t="s">
        <v>94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27044.997299999</v>
      </c>
      <c r="O85" s="9">
        <v>1803.2624805122614</v>
      </c>
      <c r="P85" s="9">
        <v>10973.594266883098</v>
      </c>
      <c r="Q85" s="9">
        <v>2320.9395144432783</v>
      </c>
      <c r="R85" s="9">
        <v>23638.729305796325</v>
      </c>
      <c r="S85" s="9">
        <v>9996718.1589</v>
      </c>
      <c r="T85" s="9">
        <v>0</v>
      </c>
      <c r="U85" s="9">
        <v>0</v>
      </c>
      <c r="V85" s="9">
        <v>0</v>
      </c>
      <c r="W85" s="9">
        <v>0</v>
      </c>
      <c r="X85" s="9">
        <v>4644.27499949187</v>
      </c>
      <c r="Y85" s="9">
        <v>0</v>
      </c>
      <c r="Z85" s="9">
        <v>7772.91059999913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/>
      <c r="AK85" s="9"/>
      <c r="AL85" s="11"/>
      <c r="AM85" s="11"/>
      <c r="AN85" s="11"/>
      <c r="AP85" s="16"/>
    </row>
    <row r="86" spans="1:42" s="8" customFormat="1" ht="15">
      <c r="A86" s="8">
        <v>83</v>
      </c>
      <c r="B86" s="8">
        <v>83</v>
      </c>
      <c r="C86" s="8" t="s">
        <v>95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1141.4701999984682</v>
      </c>
      <c r="O86" s="9">
        <v>42.41908738017082</v>
      </c>
      <c r="P86" s="9">
        <v>1255.7685697348788</v>
      </c>
      <c r="Q86" s="9">
        <v>95658.06296611577</v>
      </c>
      <c r="R86" s="9">
        <v>6961.475970581174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215.01273145712912</v>
      </c>
      <c r="Y86" s="9">
        <v>0</v>
      </c>
      <c r="Z86" s="9">
        <v>972.9638000000268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/>
      <c r="AK86" s="9"/>
      <c r="AL86" s="11"/>
      <c r="AM86" s="11"/>
      <c r="AN86" s="11"/>
      <c r="AP86" s="16"/>
    </row>
    <row r="87" spans="1:42" s="8" customFormat="1" ht="15">
      <c r="A87" s="8">
        <v>84</v>
      </c>
      <c r="B87" s="8">
        <v>84</v>
      </c>
      <c r="C87" s="8" t="s">
        <v>96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8026.721299998462</v>
      </c>
      <c r="O87" s="9">
        <v>0</v>
      </c>
      <c r="P87" s="9">
        <v>5156.704338155687</v>
      </c>
      <c r="Q87" s="9">
        <v>9625.87456824258</v>
      </c>
      <c r="R87" s="9">
        <v>2082.784407645464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666.5394675191492</v>
      </c>
      <c r="Y87" s="9">
        <v>0</v>
      </c>
      <c r="Z87" s="9">
        <v>947.4370000008494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/>
      <c r="AK87" s="9"/>
      <c r="AL87" s="11"/>
      <c r="AM87" s="11"/>
      <c r="AN87" s="11"/>
      <c r="AP87" s="16"/>
    </row>
    <row r="88" spans="1:42" s="8" customFormat="1" ht="15">
      <c r="A88" s="8">
        <v>85</v>
      </c>
      <c r="B88" s="8">
        <v>85</v>
      </c>
      <c r="C88" s="8" t="s">
        <v>97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44048.41960000247</v>
      </c>
      <c r="O88" s="9">
        <v>4296.0607643947005</v>
      </c>
      <c r="P88" s="9">
        <v>23533.93486606609</v>
      </c>
      <c r="Q88" s="9">
        <v>79810.76887336373</v>
      </c>
      <c r="R88" s="9">
        <v>19694.503140296787</v>
      </c>
      <c r="S88" s="9">
        <v>1172.8162790704519</v>
      </c>
      <c r="T88" s="9">
        <v>0</v>
      </c>
      <c r="U88" s="9">
        <v>0</v>
      </c>
      <c r="V88" s="9">
        <v>0</v>
      </c>
      <c r="W88" s="9">
        <v>0</v>
      </c>
      <c r="X88" s="9">
        <v>3031.6795135568827</v>
      </c>
      <c r="Y88" s="9">
        <v>0</v>
      </c>
      <c r="Z88" s="9">
        <v>54737.31359999813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/>
      <c r="AK88" s="9"/>
      <c r="AL88" s="11"/>
      <c r="AM88" s="11"/>
      <c r="AN88" s="11"/>
      <c r="AP88" s="16"/>
    </row>
    <row r="89" spans="1:42" s="8" customFormat="1" ht="15">
      <c r="A89" s="8">
        <v>86</v>
      </c>
      <c r="B89" s="8">
        <v>86</v>
      </c>
      <c r="C89" s="8" t="s">
        <v>98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229637.27579999715</v>
      </c>
      <c r="O89" s="9">
        <v>0</v>
      </c>
      <c r="P89" s="9">
        <v>36096.045399808325</v>
      </c>
      <c r="Q89" s="9">
        <v>0</v>
      </c>
      <c r="R89" s="9">
        <v>78663.18066016585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9525.06400358677</v>
      </c>
      <c r="Y89" s="9">
        <v>0</v>
      </c>
      <c r="Z89" s="9">
        <v>62705.60240000114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/>
      <c r="AK89" s="9"/>
      <c r="AL89" s="11"/>
      <c r="AM89" s="11"/>
      <c r="AN89" s="11"/>
      <c r="AP89" s="16"/>
    </row>
    <row r="90" spans="1:42" s="8" customFormat="1" ht="15">
      <c r="A90" s="8">
        <v>87</v>
      </c>
      <c r="B90" s="8">
        <v>87</v>
      </c>
      <c r="C90" s="8" t="s">
        <v>99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143897.1708999984</v>
      </c>
      <c r="O90" s="9">
        <v>0</v>
      </c>
      <c r="P90" s="9">
        <v>2415.0757059939206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989.0585647076368</v>
      </c>
      <c r="Y90" s="9">
        <v>0</v>
      </c>
      <c r="Z90" s="9">
        <v>8425.807600000873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/>
      <c r="AK90" s="9"/>
      <c r="AL90" s="11"/>
      <c r="AM90" s="11"/>
      <c r="AN90" s="11"/>
      <c r="AP90" s="16"/>
    </row>
    <row r="91" spans="1:42" s="8" customFormat="1" ht="15">
      <c r="A91" s="8">
        <v>88</v>
      </c>
      <c r="B91" s="8">
        <v>88</v>
      </c>
      <c r="C91" s="8" t="s">
        <v>100</v>
      </c>
      <c r="D91" s="9">
        <v>0</v>
      </c>
      <c r="E91" s="9">
        <v>846.9882000014186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2138356.665600002</v>
      </c>
      <c r="O91" s="9">
        <v>0</v>
      </c>
      <c r="P91" s="9">
        <v>517022.66381875984</v>
      </c>
      <c r="Q91" s="9">
        <v>414419.18512348086</v>
      </c>
      <c r="R91" s="9">
        <v>154229.2284536697</v>
      </c>
      <c r="S91" s="9">
        <v>207437.6933595948</v>
      </c>
      <c r="T91" s="9">
        <v>0</v>
      </c>
      <c r="U91" s="9">
        <v>0</v>
      </c>
      <c r="V91" s="9">
        <v>0</v>
      </c>
      <c r="W91" s="9">
        <v>0</v>
      </c>
      <c r="X91" s="9">
        <v>152465.52787682042</v>
      </c>
      <c r="Y91" s="9">
        <v>0</v>
      </c>
      <c r="Z91" s="9">
        <v>160215.03299999982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/>
      <c r="AK91" s="9"/>
      <c r="AL91" s="11"/>
      <c r="AM91" s="11"/>
      <c r="AN91" s="11"/>
      <c r="AP91" s="16"/>
    </row>
    <row r="92" spans="1:42" s="8" customFormat="1" ht="15">
      <c r="A92" s="8">
        <v>89</v>
      </c>
      <c r="B92" s="8">
        <v>89</v>
      </c>
      <c r="C92" s="8" t="s">
        <v>101</v>
      </c>
      <c r="D92" s="9">
        <v>0</v>
      </c>
      <c r="E92" s="9">
        <v>167506.05420000106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806905.4712000005</v>
      </c>
      <c r="O92" s="9">
        <v>0</v>
      </c>
      <c r="P92" s="9">
        <v>400832.654779898</v>
      </c>
      <c r="Q92" s="9">
        <v>302388.78036088496</v>
      </c>
      <c r="R92" s="9">
        <v>68417.34589734674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24812.469210246578</v>
      </c>
      <c r="Y92" s="9">
        <v>0</v>
      </c>
      <c r="Z92" s="9">
        <v>260879.96880000085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/>
      <c r="AK92" s="9"/>
      <c r="AL92" s="11"/>
      <c r="AM92" s="11"/>
      <c r="AN92" s="11"/>
      <c r="AP92" s="16"/>
    </row>
    <row r="93" spans="1:42" s="8" customFormat="1" ht="15">
      <c r="A93" s="8">
        <v>90</v>
      </c>
      <c r="B93" s="8">
        <v>90</v>
      </c>
      <c r="C93" s="8" t="s">
        <v>102</v>
      </c>
      <c r="D93" s="9">
        <v>0</v>
      </c>
      <c r="E93" s="9">
        <v>127242.02700000256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124022.8544304911</v>
      </c>
      <c r="Q93" s="9">
        <v>1277549.2388140634</v>
      </c>
      <c r="R93" s="9">
        <v>68389.88609492406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68180.53714531101</v>
      </c>
      <c r="Y93" s="9">
        <v>0</v>
      </c>
      <c r="Z93" s="9">
        <v>213920.47480000183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/>
      <c r="AK93" s="9"/>
      <c r="AL93" s="11"/>
      <c r="AM93" s="11"/>
      <c r="AN93" s="11"/>
      <c r="AP93" s="16"/>
    </row>
    <row r="94" spans="1:42" s="8" customFormat="1" ht="15">
      <c r="A94" s="8">
        <v>91</v>
      </c>
      <c r="B94" s="8">
        <v>91</v>
      </c>
      <c r="C94" s="8" t="s">
        <v>103</v>
      </c>
      <c r="D94" s="9">
        <v>0</v>
      </c>
      <c r="E94" s="9">
        <v>9133.875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1700336.6253999993</v>
      </c>
      <c r="O94" s="9">
        <v>0</v>
      </c>
      <c r="P94" s="9">
        <v>876038.844703597</v>
      </c>
      <c r="Q94" s="9">
        <v>482844.2461704016</v>
      </c>
      <c r="R94" s="9">
        <v>8218.802075237036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246598.1017091032</v>
      </c>
      <c r="Y94" s="9">
        <v>0</v>
      </c>
      <c r="Z94" s="9">
        <v>639225.4349999987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/>
      <c r="AK94" s="9"/>
      <c r="AL94" s="11"/>
      <c r="AM94" s="11"/>
      <c r="AN94" s="11"/>
      <c r="AP94" s="16"/>
    </row>
    <row r="95" spans="1:42" s="8" customFormat="1" ht="15">
      <c r="A95" s="8">
        <v>92</v>
      </c>
      <c r="B95" s="8">
        <v>92</v>
      </c>
      <c r="C95" s="8" t="s">
        <v>104</v>
      </c>
      <c r="D95" s="9">
        <v>0</v>
      </c>
      <c r="E95" s="9">
        <v>1598.666400000453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133147.75205031503</v>
      </c>
      <c r="Q95" s="9">
        <v>25253.29943832755</v>
      </c>
      <c r="R95" s="9">
        <v>1416.2601125910878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69814.63390439004</v>
      </c>
      <c r="Y95" s="9">
        <v>0</v>
      </c>
      <c r="Z95" s="9">
        <v>163521.7354000006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/>
      <c r="AK95" s="9"/>
      <c r="AL95" s="11"/>
      <c r="AM95" s="11"/>
      <c r="AN95" s="11"/>
      <c r="AP95" s="16"/>
    </row>
    <row r="96" spans="1:42" s="8" customFormat="1" ht="15">
      <c r="A96" s="8">
        <v>93</v>
      </c>
      <c r="B96" s="8">
        <v>93</v>
      </c>
      <c r="C96" s="8" t="s">
        <v>220</v>
      </c>
      <c r="D96" s="9">
        <v>0</v>
      </c>
      <c r="E96" s="9">
        <v>1011.5568000003695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54129.22679999843</v>
      </c>
      <c r="O96" s="9">
        <v>0</v>
      </c>
      <c r="P96" s="9">
        <v>123727.27535910904</v>
      </c>
      <c r="Q96" s="9">
        <v>26791.504520095885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88714.25299954414</v>
      </c>
      <c r="Y96" s="9">
        <v>0</v>
      </c>
      <c r="Z96" s="9">
        <v>137998.8625999987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/>
      <c r="AK96" s="9"/>
      <c r="AL96" s="11"/>
      <c r="AM96" s="11"/>
      <c r="AN96" s="11"/>
      <c r="AP96" s="16"/>
    </row>
    <row r="97" spans="1:42" s="8" customFormat="1" ht="15">
      <c r="A97" s="8">
        <v>94</v>
      </c>
      <c r="B97" s="8">
        <v>94</v>
      </c>
      <c r="C97" s="8" t="s">
        <v>105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107152.47919999808</v>
      </c>
      <c r="O97" s="9">
        <v>0</v>
      </c>
      <c r="P97" s="9">
        <v>229240.15416974947</v>
      </c>
      <c r="Q97" s="9">
        <v>34655.78687635064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13588.804628141224</v>
      </c>
      <c r="Y97" s="9">
        <v>0</v>
      </c>
      <c r="Z97" s="9">
        <v>39988.71399999969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/>
      <c r="AK97" s="9"/>
      <c r="AL97" s="11"/>
      <c r="AM97" s="11"/>
      <c r="AN97" s="11"/>
      <c r="AP97" s="16"/>
    </row>
    <row r="98" spans="1:42" s="8" customFormat="1" ht="15">
      <c r="A98" s="8">
        <v>95</v>
      </c>
      <c r="B98" s="8">
        <v>95</v>
      </c>
      <c r="C98" s="8" t="s">
        <v>106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346181.19640000165</v>
      </c>
      <c r="O98" s="9">
        <v>0</v>
      </c>
      <c r="P98" s="9">
        <v>133711.47620741464</v>
      </c>
      <c r="Q98" s="9">
        <v>62228.266875341535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15459.41539182514</v>
      </c>
      <c r="Y98" s="9">
        <v>0</v>
      </c>
      <c r="Z98" s="9">
        <v>49736.02439999953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/>
      <c r="AK98" s="9"/>
      <c r="AL98" s="11"/>
      <c r="AM98" s="11"/>
      <c r="AN98" s="11"/>
      <c r="AP98" s="16"/>
    </row>
    <row r="99" spans="1:42" s="8" customFormat="1" ht="15">
      <c r="A99" s="8">
        <v>96</v>
      </c>
      <c r="B99" s="8">
        <v>96</v>
      </c>
      <c r="C99" s="8" t="s">
        <v>107</v>
      </c>
      <c r="D99" s="9">
        <v>0</v>
      </c>
      <c r="E99" s="9">
        <v>0</v>
      </c>
      <c r="F99" s="9">
        <v>5076.126899999566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35032.48640000075</v>
      </c>
      <c r="O99" s="9">
        <v>0</v>
      </c>
      <c r="P99" s="9">
        <v>44989.966559663415</v>
      </c>
      <c r="Q99" s="9">
        <v>87290.71982840449</v>
      </c>
      <c r="R99" s="9">
        <v>40231.93900330365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623.5369212273508</v>
      </c>
      <c r="Y99" s="9">
        <v>0</v>
      </c>
      <c r="Z99" s="9">
        <v>9237.756200000644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/>
      <c r="AK99" s="9"/>
      <c r="AL99" s="11"/>
      <c r="AM99" s="11"/>
      <c r="AN99" s="11"/>
      <c r="AP99" s="16"/>
    </row>
    <row r="100" spans="1:42" s="8" customFormat="1" ht="15">
      <c r="A100" s="8">
        <v>97</v>
      </c>
      <c r="B100" s="8">
        <v>97</v>
      </c>
      <c r="C100" s="8" t="s">
        <v>108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3727.9930999986827</v>
      </c>
      <c r="O100" s="9">
        <v>0</v>
      </c>
      <c r="P100" s="9">
        <v>31368.550192253664</v>
      </c>
      <c r="Q100" s="9">
        <v>58307.558896787465</v>
      </c>
      <c r="R100" s="9">
        <v>74741.42160573974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19974.682752441615</v>
      </c>
      <c r="Y100" s="9">
        <v>0</v>
      </c>
      <c r="Z100" s="9">
        <v>24829.722000001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/>
      <c r="AK100" s="9"/>
      <c r="AL100" s="11"/>
      <c r="AM100" s="11"/>
      <c r="AN100" s="11"/>
      <c r="AP100" s="16"/>
    </row>
    <row r="101" spans="1:42" s="8" customFormat="1" ht="15">
      <c r="A101" s="8">
        <v>98</v>
      </c>
      <c r="B101" s="8">
        <v>98</v>
      </c>
      <c r="C101" s="8" t="s">
        <v>109</v>
      </c>
      <c r="D101" s="9">
        <v>0</v>
      </c>
      <c r="E101" s="9">
        <v>6045.831000000238</v>
      </c>
      <c r="F101" s="9">
        <v>828.4032000005245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156146.95830000192</v>
      </c>
      <c r="O101" s="9">
        <v>0</v>
      </c>
      <c r="P101" s="9">
        <v>824376.2248558439</v>
      </c>
      <c r="Q101" s="9">
        <v>101887.39778264612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31950.891894649714</v>
      </c>
      <c r="Y101" s="9">
        <v>0</v>
      </c>
      <c r="Z101" s="9">
        <v>36313.8366000019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/>
      <c r="AK101" s="9"/>
      <c r="AL101" s="11"/>
      <c r="AM101" s="11"/>
      <c r="AN101" s="11"/>
      <c r="AP101" s="16"/>
    </row>
    <row r="102" spans="1:42" s="8" customFormat="1" ht="15">
      <c r="A102" s="8">
        <v>99</v>
      </c>
      <c r="B102" s="8">
        <v>99</v>
      </c>
      <c r="C102" s="8" t="s">
        <v>110</v>
      </c>
      <c r="D102" s="9">
        <v>0</v>
      </c>
      <c r="E102" s="9">
        <v>368.5319999977946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578289.1667000018</v>
      </c>
      <c r="O102" s="9">
        <v>0</v>
      </c>
      <c r="P102" s="9">
        <v>551105.4086575098</v>
      </c>
      <c r="Q102" s="9">
        <v>125177.704801023</v>
      </c>
      <c r="R102" s="9">
        <v>1707.5004412643611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130426.72290237993</v>
      </c>
      <c r="Y102" s="9">
        <v>0</v>
      </c>
      <c r="Z102" s="9">
        <v>67080.50320000015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/>
      <c r="AK102" s="9"/>
      <c r="AL102" s="11"/>
      <c r="AM102" s="11"/>
      <c r="AN102" s="11"/>
      <c r="AP102" s="16"/>
    </row>
    <row r="103" spans="1:42" s="8" customFormat="1" ht="15">
      <c r="A103" s="8">
        <v>100</v>
      </c>
      <c r="B103" s="8">
        <v>100</v>
      </c>
      <c r="C103" s="8" t="s">
        <v>111</v>
      </c>
      <c r="D103" s="9">
        <v>0</v>
      </c>
      <c r="E103" s="9">
        <v>9655.538400001824</v>
      </c>
      <c r="F103" s="9">
        <v>27193.485600000247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287300.2028999999</v>
      </c>
      <c r="O103" s="9">
        <v>0</v>
      </c>
      <c r="P103" s="9">
        <v>178435.9525831975</v>
      </c>
      <c r="Q103" s="9">
        <v>109355.03606120497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739514.7885764167</v>
      </c>
      <c r="Y103" s="9">
        <v>0</v>
      </c>
      <c r="Z103" s="9">
        <v>1766017.659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/>
      <c r="AK103" s="9"/>
      <c r="AL103" s="11"/>
      <c r="AM103" s="11"/>
      <c r="AN103" s="11"/>
      <c r="AP103" s="16"/>
    </row>
    <row r="104" spans="1:42" s="8" customFormat="1" ht="15">
      <c r="A104" s="8">
        <v>101</v>
      </c>
      <c r="B104" s="8">
        <v>101</v>
      </c>
      <c r="C104" s="8" t="s">
        <v>112</v>
      </c>
      <c r="D104" s="9">
        <v>0</v>
      </c>
      <c r="E104" s="9">
        <v>36281.340000003576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157666.73900000006</v>
      </c>
      <c r="O104" s="9">
        <v>0</v>
      </c>
      <c r="P104" s="9">
        <v>170270.35949444585</v>
      </c>
      <c r="Q104" s="9">
        <v>31232.862817913294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95852.67568394728</v>
      </c>
      <c r="Y104" s="9">
        <v>0</v>
      </c>
      <c r="Z104" s="9">
        <v>600606.3320000004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/>
      <c r="AK104" s="9"/>
      <c r="AL104" s="11"/>
      <c r="AM104" s="11"/>
      <c r="AN104" s="11"/>
      <c r="AP104" s="16"/>
    </row>
    <row r="105" spans="1:42" s="8" customFormat="1" ht="15">
      <c r="A105" s="8">
        <v>102</v>
      </c>
      <c r="B105" s="8">
        <v>102</v>
      </c>
      <c r="C105" s="8" t="s">
        <v>113</v>
      </c>
      <c r="D105" s="9">
        <v>0</v>
      </c>
      <c r="E105" s="9">
        <v>17127.8423999995</v>
      </c>
      <c r="F105" s="9">
        <v>9271.356300000101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264212.9873000011</v>
      </c>
      <c r="O105" s="9">
        <v>16957.70708027482</v>
      </c>
      <c r="P105" s="9">
        <v>1343707.768307047</v>
      </c>
      <c r="Q105" s="9">
        <v>125984.18510974944</v>
      </c>
      <c r="R105" s="9">
        <v>21313.799367737025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75877.99293150567</v>
      </c>
      <c r="Y105" s="9">
        <v>0</v>
      </c>
      <c r="Z105" s="9">
        <v>532336.868999999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/>
      <c r="AK105" s="9"/>
      <c r="AL105" s="11"/>
      <c r="AM105" s="11"/>
      <c r="AN105" s="11"/>
      <c r="AP105" s="16"/>
    </row>
    <row r="106" spans="1:256" s="8" customFormat="1" ht="15">
      <c r="A106" s="8">
        <v>103</v>
      </c>
      <c r="B106" s="8">
        <v>103</v>
      </c>
      <c r="C106" s="8" t="s">
        <v>114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s="8" customFormat="1" ht="15">
      <c r="A107" s="8">
        <v>104</v>
      </c>
      <c r="B107" s="8">
        <v>104</v>
      </c>
      <c r="C107" s="8" t="s">
        <v>115</v>
      </c>
      <c r="D107" s="9">
        <v>0</v>
      </c>
      <c r="E107" s="9">
        <v>9846.793799996376</v>
      </c>
      <c r="F107" s="9">
        <v>1398.6495000002906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2663.1191000007093</v>
      </c>
      <c r="O107" s="9">
        <v>175097.8698984906</v>
      </c>
      <c r="P107" s="9">
        <v>120552.8977272287</v>
      </c>
      <c r="Q107" s="9">
        <v>133489.64089462906</v>
      </c>
      <c r="R107" s="9">
        <v>80192.60844332725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17265.522336071357</v>
      </c>
      <c r="Y107" s="9">
        <v>0</v>
      </c>
      <c r="Z107" s="9">
        <v>5874.109400000423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256" s="6" customFormat="1" ht="15">
      <c r="A108" s="6">
        <v>105</v>
      </c>
      <c r="C108" s="6" t="s">
        <v>116</v>
      </c>
      <c r="D108" s="7">
        <f aca="true" t="shared" si="0" ref="D108:AI108">SUM(D4:D107)</f>
        <v>9138086.072</v>
      </c>
      <c r="E108" s="7">
        <f t="shared" si="0"/>
        <v>52039221.87600001</v>
      </c>
      <c r="F108" s="7">
        <f t="shared" si="0"/>
        <v>5009521.93177099</v>
      </c>
      <c r="G108" s="7">
        <f t="shared" si="0"/>
        <v>22789355.261629015</v>
      </c>
      <c r="H108" s="7">
        <f t="shared" si="0"/>
        <v>8000718.8013</v>
      </c>
      <c r="I108" s="7">
        <f t="shared" si="0"/>
        <v>10789012.217</v>
      </c>
      <c r="J108" s="7">
        <f t="shared" si="0"/>
        <v>-10789012.217</v>
      </c>
      <c r="K108" s="7">
        <f t="shared" si="0"/>
        <v>1695082.9013999996</v>
      </c>
      <c r="L108" s="7">
        <f t="shared" si="0"/>
        <v>-1695082.9014</v>
      </c>
      <c r="M108" s="7">
        <f t="shared" si="0"/>
        <v>7935962.299199999</v>
      </c>
      <c r="N108" s="7">
        <f t="shared" si="0"/>
        <v>27920203.229100004</v>
      </c>
      <c r="O108" s="7">
        <f t="shared" si="0"/>
        <v>48273325.63680001</v>
      </c>
      <c r="P108" s="7">
        <f t="shared" si="0"/>
        <v>12110557.92241439</v>
      </c>
      <c r="Q108" s="7">
        <f t="shared" si="0"/>
        <v>36287406.78250872</v>
      </c>
      <c r="R108" s="7">
        <f t="shared" si="0"/>
        <v>17524120.765262082</v>
      </c>
      <c r="S108" s="7">
        <f t="shared" si="0"/>
        <v>10209368.7575</v>
      </c>
      <c r="T108" s="7">
        <f t="shared" si="0"/>
        <v>114443.9686</v>
      </c>
      <c r="U108" s="7">
        <f t="shared" si="0"/>
        <v>17295731.847799994</v>
      </c>
      <c r="V108" s="7">
        <f t="shared" si="0"/>
        <v>2621539.139499998</v>
      </c>
      <c r="W108" s="7">
        <f t="shared" si="0"/>
        <v>3298443.928800001</v>
      </c>
      <c r="X108" s="7">
        <f t="shared" si="0"/>
        <v>10434960.800771317</v>
      </c>
      <c r="Y108" s="7">
        <f t="shared" si="0"/>
        <v>51039852.37023116</v>
      </c>
      <c r="Z108" s="7">
        <f t="shared" si="0"/>
        <v>15286849.8504</v>
      </c>
      <c r="AA108" s="7">
        <f t="shared" si="0"/>
        <v>4392964.366</v>
      </c>
      <c r="AB108" s="7">
        <f t="shared" si="0"/>
        <v>139082.0696</v>
      </c>
      <c r="AC108" s="7">
        <f t="shared" si="0"/>
        <v>494910</v>
      </c>
      <c r="AD108" s="7">
        <f t="shared" si="0"/>
        <v>10118060.369608434</v>
      </c>
      <c r="AE108" s="7">
        <f t="shared" si="0"/>
        <v>5685301.829137761</v>
      </c>
      <c r="AF108" s="7">
        <f t="shared" si="0"/>
        <v>36257.380514285716</v>
      </c>
      <c r="AG108" s="7">
        <f t="shared" si="0"/>
        <v>28613920</v>
      </c>
      <c r="AH108" s="7">
        <f t="shared" si="0"/>
        <v>8246110</v>
      </c>
      <c r="AI108" s="7">
        <f t="shared" si="0"/>
        <v>0</v>
      </c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4:256" s="8" customFormat="1" ht="15"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pans="1:256" s="8" customFormat="1" ht="15">
      <c r="A110" s="8">
        <v>106</v>
      </c>
      <c r="C110" s="8" t="s">
        <v>192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488296.6259233545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10458.1336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1:256" ht="15">
      <c r="A111" s="4">
        <v>107</v>
      </c>
      <c r="C111" s="4" t="s">
        <v>117</v>
      </c>
      <c r="D111" s="3">
        <v>0</v>
      </c>
      <c r="E111" s="3">
        <v>3063.2634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13779162.669962263</v>
      </c>
      <c r="Q111" s="3">
        <v>2412320.681291269</v>
      </c>
      <c r="R111" s="3">
        <v>30718351.492337912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7110449.528040703</v>
      </c>
      <c r="Y111" s="3">
        <v>0</v>
      </c>
      <c r="Z111" s="3">
        <v>9985370.3914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9">
        <v>0</v>
      </c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ht="15">
      <c r="A112" s="6"/>
      <c r="B112" s="6"/>
      <c r="C112" s="6" t="s">
        <v>221</v>
      </c>
      <c r="D112" s="7">
        <f>D108+D110+D111</f>
        <v>9138086.072</v>
      </c>
      <c r="E112" s="7">
        <f aca="true" t="shared" si="1" ref="E112:AI112">E108+E110+E111</f>
        <v>52042285.13940001</v>
      </c>
      <c r="F112" s="7">
        <f t="shared" si="1"/>
        <v>5009521.93177099</v>
      </c>
      <c r="G112" s="7">
        <f t="shared" si="1"/>
        <v>22789355.261629015</v>
      </c>
      <c r="H112" s="7">
        <f t="shared" si="1"/>
        <v>8000718.8013</v>
      </c>
      <c r="I112" s="7">
        <f t="shared" si="1"/>
        <v>10789012.217</v>
      </c>
      <c r="J112" s="7">
        <f t="shared" si="1"/>
        <v>-10789012.217</v>
      </c>
      <c r="K112" s="7">
        <f t="shared" si="1"/>
        <v>1695082.9013999996</v>
      </c>
      <c r="L112" s="7">
        <f t="shared" si="1"/>
        <v>-1695082.9014</v>
      </c>
      <c r="M112" s="7">
        <f t="shared" si="1"/>
        <v>7935962.299199999</v>
      </c>
      <c r="N112" s="7">
        <f t="shared" si="1"/>
        <v>27920203.229100004</v>
      </c>
      <c r="O112" s="7">
        <f t="shared" si="1"/>
        <v>48273325.63680001</v>
      </c>
      <c r="P112" s="7">
        <f t="shared" si="1"/>
        <v>26378017.218300007</v>
      </c>
      <c r="Q112" s="7">
        <f t="shared" si="1"/>
        <v>38699727.46379999</v>
      </c>
      <c r="R112" s="7">
        <f t="shared" si="1"/>
        <v>48242472.257599995</v>
      </c>
      <c r="S112" s="7">
        <f t="shared" si="1"/>
        <v>10209368.7575</v>
      </c>
      <c r="T112" s="7">
        <f t="shared" si="1"/>
        <v>114443.9686</v>
      </c>
      <c r="U112" s="7">
        <f t="shared" si="1"/>
        <v>17295731.847799994</v>
      </c>
      <c r="V112" s="7">
        <f t="shared" si="1"/>
        <v>2621539.139499998</v>
      </c>
      <c r="W112" s="7">
        <f t="shared" si="1"/>
        <v>3298443.928800001</v>
      </c>
      <c r="X112" s="7">
        <f t="shared" si="1"/>
        <v>17545410.328812018</v>
      </c>
      <c r="Y112" s="7">
        <f t="shared" si="1"/>
        <v>51039852.37023116</v>
      </c>
      <c r="Z112" s="7">
        <f t="shared" si="1"/>
        <v>25282678.3754</v>
      </c>
      <c r="AA112" s="7">
        <f t="shared" si="1"/>
        <v>4392964.366</v>
      </c>
      <c r="AB112" s="7">
        <f t="shared" si="1"/>
        <v>139082.0696</v>
      </c>
      <c r="AC112" s="7">
        <f t="shared" si="1"/>
        <v>494910</v>
      </c>
      <c r="AD112" s="7">
        <f t="shared" si="1"/>
        <v>10118060.369608434</v>
      </c>
      <c r="AE112" s="7">
        <f t="shared" si="1"/>
        <v>5685301.829137761</v>
      </c>
      <c r="AF112" s="7">
        <f t="shared" si="1"/>
        <v>36257.380514285716</v>
      </c>
      <c r="AG112" s="7">
        <f t="shared" si="1"/>
        <v>28613920</v>
      </c>
      <c r="AH112" s="7">
        <f t="shared" si="1"/>
        <v>8246110</v>
      </c>
      <c r="AI112" s="7">
        <f t="shared" si="1"/>
        <v>0</v>
      </c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36:256" ht="15"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4:256" ht="15"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36:256" ht="15"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IV115"/>
  <sheetViews>
    <sheetView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00390625" style="4" customWidth="1"/>
    <col min="3" max="3" width="25.50390625" style="4" customWidth="1"/>
    <col min="4" max="4" width="9.875" style="4" customWidth="1"/>
    <col min="5" max="5" width="10.00390625" style="4" customWidth="1"/>
    <col min="6" max="6" width="10.125" style="4" customWidth="1"/>
    <col min="7" max="8" width="10.50390625" style="4" customWidth="1"/>
    <col min="9" max="9" width="9.50390625" style="4" customWidth="1"/>
    <col min="10" max="11" width="9.25390625" style="4" bestFit="1" customWidth="1"/>
    <col min="12" max="13" width="9.00390625" style="4" customWidth="1"/>
    <col min="14" max="14" width="11.00390625" style="4" customWidth="1"/>
    <col min="15" max="15" width="10.00390625" style="4" customWidth="1"/>
    <col min="16" max="16" width="10.50390625" style="4" customWidth="1"/>
    <col min="17" max="17" width="9.625" style="4" customWidth="1"/>
    <col min="18" max="18" width="10.50390625" style="4" customWidth="1"/>
    <col min="19" max="19" width="9.75390625" style="4" customWidth="1"/>
    <col min="20" max="20" width="9.625" style="4" customWidth="1"/>
    <col min="21" max="22" width="9.75390625" style="4" customWidth="1"/>
    <col min="23" max="23" width="10.125" style="4" customWidth="1"/>
    <col min="24" max="24" width="9.125" style="3" bestFit="1" customWidth="1"/>
    <col min="25" max="25" width="9.125" style="3" customWidth="1"/>
    <col min="26" max="26" width="10.125" style="3" bestFit="1" customWidth="1"/>
    <col min="27" max="29" width="9.75390625" style="4" customWidth="1"/>
    <col min="30" max="30" width="9.125" style="4" bestFit="1" customWidth="1"/>
    <col min="31" max="31" width="9.00390625" style="4" customWidth="1"/>
    <col min="32" max="32" width="9.375" style="4" customWidth="1"/>
    <col min="33" max="36" width="9.00390625" style="4" customWidth="1"/>
    <col min="37" max="37" width="11.375" style="3" bestFit="1" customWidth="1"/>
    <col min="38" max="38" width="9.00390625" style="5" customWidth="1"/>
    <col min="39" max="16384" width="9.00390625" style="4" customWidth="1"/>
  </cols>
  <sheetData>
    <row r="1" spans="1:256" ht="16.5">
      <c r="A1" s="13" t="s">
        <v>251</v>
      </c>
      <c r="B1" s="42" t="s">
        <v>253</v>
      </c>
      <c r="C1" s="22" t="s">
        <v>26</v>
      </c>
      <c r="D1" s="4" t="s">
        <v>118</v>
      </c>
      <c r="E1" s="4" t="s">
        <v>119</v>
      </c>
      <c r="F1" s="4" t="s">
        <v>120</v>
      </c>
      <c r="G1" s="4" t="s">
        <v>121</v>
      </c>
      <c r="H1" s="4" t="s">
        <v>122</v>
      </c>
      <c r="I1" s="4" t="s">
        <v>123</v>
      </c>
      <c r="J1" s="4" t="s">
        <v>124</v>
      </c>
      <c r="K1" s="4" t="s">
        <v>125</v>
      </c>
      <c r="L1" s="4" t="s">
        <v>126</v>
      </c>
      <c r="M1" s="4" t="s">
        <v>127</v>
      </c>
      <c r="N1" s="4" t="s">
        <v>128</v>
      </c>
      <c r="O1" s="4" t="s">
        <v>129</v>
      </c>
      <c r="P1" s="4" t="s">
        <v>130</v>
      </c>
      <c r="Q1" s="4" t="s">
        <v>131</v>
      </c>
      <c r="R1" s="4" t="s">
        <v>132</v>
      </c>
      <c r="S1" s="4" t="s">
        <v>133</v>
      </c>
      <c r="T1" s="4" t="s">
        <v>134</v>
      </c>
      <c r="U1" s="4" t="s">
        <v>252</v>
      </c>
      <c r="V1" s="3" t="s">
        <v>135</v>
      </c>
      <c r="W1" s="3" t="s">
        <v>136</v>
      </c>
      <c r="X1" s="3" t="s">
        <v>4</v>
      </c>
      <c r="Y1" s="4" t="s">
        <v>137</v>
      </c>
      <c r="Z1" s="4" t="s">
        <v>138</v>
      </c>
      <c r="AA1" s="4" t="s">
        <v>139</v>
      </c>
      <c r="AB1" s="4" t="s">
        <v>140</v>
      </c>
      <c r="AC1" s="4" t="s">
        <v>141</v>
      </c>
      <c r="AD1" s="4" t="s">
        <v>142</v>
      </c>
      <c r="AE1" s="4" t="s">
        <v>143</v>
      </c>
      <c r="AF1" s="4" t="s">
        <v>184</v>
      </c>
      <c r="AG1" s="4" t="s">
        <v>144</v>
      </c>
      <c r="AH1" s="4" t="s">
        <v>145</v>
      </c>
      <c r="AI1" s="3" t="s">
        <v>146</v>
      </c>
      <c r="AJ1" s="9"/>
      <c r="AK1" s="9"/>
      <c r="AL1" s="9"/>
      <c r="AM1" s="9"/>
      <c r="AN1" s="9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">
      <c r="A2" s="25"/>
      <c r="C2" s="22" t="s">
        <v>152</v>
      </c>
      <c r="D2" s="32">
        <f>'C2'!$B3</f>
        <v>1.04511493078644</v>
      </c>
      <c r="E2" s="32">
        <f>'C2'!$B4</f>
        <v>1.0154523000722382</v>
      </c>
      <c r="F2" s="32">
        <f>'C2'!$B5</f>
        <v>1.231095919899875</v>
      </c>
      <c r="G2" s="32">
        <f>'C2'!$B6</f>
        <v>1.231095919899875</v>
      </c>
      <c r="H2" s="32">
        <f>'C2'!$B7</f>
        <v>0.46193804747264433</v>
      </c>
      <c r="I2" s="32">
        <f>'C2'!$B8</f>
        <v>1.231095919899875</v>
      </c>
      <c r="J2" s="32">
        <f>'C2'!$B9</f>
        <v>1.231095919899875</v>
      </c>
      <c r="K2" s="32">
        <f>'C2'!$B10</f>
        <v>1.231095919899875</v>
      </c>
      <c r="L2" s="32">
        <f>'C2'!$B11</f>
        <v>1.231095919899875</v>
      </c>
      <c r="M2" s="32">
        <f>'C2'!$B12</f>
        <v>0.7915231491876233</v>
      </c>
      <c r="N2" s="32">
        <f>'C2'!$B13</f>
        <v>0.8091946806108554</v>
      </c>
      <c r="O2" s="32">
        <f>'C2'!$B14</f>
        <v>0.8116070574579403</v>
      </c>
      <c r="P2" s="32">
        <f>'C2'!$B15</f>
        <v>0.7788100729696589</v>
      </c>
      <c r="Q2" s="32">
        <f>'C2'!$B16</f>
        <v>0.7902157128678501</v>
      </c>
      <c r="R2" s="32">
        <f>'C2'!$B17</f>
        <v>0.7614715449697556</v>
      </c>
      <c r="S2" s="32">
        <f>'C2'!$B18</f>
        <v>0.7601927917189462</v>
      </c>
      <c r="T2" s="32">
        <f>'C2'!$B19</f>
        <v>0.7469509024699241</v>
      </c>
      <c r="U2" s="32">
        <f>'C2'!$B20</f>
        <v>0.5192666129032258</v>
      </c>
      <c r="V2" s="32">
        <f>'C2'!$B21</f>
        <v>0.88</v>
      </c>
      <c r="W2" s="32">
        <f>'C2'!$B22</f>
        <v>1.0612350952492946</v>
      </c>
      <c r="X2" s="32">
        <f>'C2'!$B23</f>
        <v>0.6882648371147433</v>
      </c>
      <c r="Y2" s="32">
        <f>'C2'!$B24</f>
        <v>0.585076657422229</v>
      </c>
      <c r="Z2" s="32">
        <f>'C2'!$B25</f>
        <v>0.5965231717254023</v>
      </c>
      <c r="AA2" s="32">
        <f>'C2'!$B26</f>
        <v>1.075</v>
      </c>
      <c r="AB2" s="32">
        <f>'C2'!$B27</f>
        <v>0.879</v>
      </c>
      <c r="AC2" s="32">
        <f>'C2'!$B28</f>
        <v>0.9134680134680134</v>
      </c>
      <c r="AD2" s="32">
        <f>'C2'!$B29</f>
        <v>0.3513756461345948</v>
      </c>
      <c r="AE2" s="32">
        <f>'C2'!$B30</f>
        <v>0.5640478306695436</v>
      </c>
      <c r="AF2" s="32">
        <f>'C2'!$B31</f>
        <v>0.7469509024699241</v>
      </c>
      <c r="AG2" s="33">
        <f>'C2'!$B32</f>
        <v>0</v>
      </c>
      <c r="AH2" s="33">
        <f>'C2'!$B33</f>
        <v>0</v>
      </c>
      <c r="AI2" s="34">
        <f>'C2'!$B34</f>
        <v>0.12</v>
      </c>
      <c r="AJ2" s="9"/>
      <c r="AK2" s="9"/>
      <c r="AL2" s="9"/>
      <c r="AM2" s="9"/>
      <c r="AN2" s="9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>
      <c r="A3" s="4" t="s">
        <v>27</v>
      </c>
      <c r="B3" s="12" t="s">
        <v>28</v>
      </c>
      <c r="C3" s="22" t="s">
        <v>159</v>
      </c>
      <c r="D3" s="4" t="s">
        <v>11</v>
      </c>
      <c r="E3" s="4" t="s">
        <v>11</v>
      </c>
      <c r="F3" s="4" t="s">
        <v>11</v>
      </c>
      <c r="G3" s="4" t="s">
        <v>11</v>
      </c>
      <c r="H3" s="4" t="s">
        <v>11</v>
      </c>
      <c r="I3" s="4" t="s">
        <v>11</v>
      </c>
      <c r="J3" s="4" t="s">
        <v>11</v>
      </c>
      <c r="K3" s="4" t="s">
        <v>11</v>
      </c>
      <c r="L3" s="4" t="s">
        <v>11</v>
      </c>
      <c r="M3" s="4" t="s">
        <v>11</v>
      </c>
      <c r="N3" s="4" t="s">
        <v>11</v>
      </c>
      <c r="O3" s="4" t="s">
        <v>11</v>
      </c>
      <c r="P3" s="4" t="s">
        <v>11</v>
      </c>
      <c r="Q3" s="4" t="s">
        <v>11</v>
      </c>
      <c r="R3" s="4" t="s">
        <v>11</v>
      </c>
      <c r="S3" s="4" t="s">
        <v>11</v>
      </c>
      <c r="T3" s="4" t="s">
        <v>11</v>
      </c>
      <c r="U3" s="4" t="s">
        <v>11</v>
      </c>
      <c r="V3" s="3" t="s">
        <v>11</v>
      </c>
      <c r="W3" s="3" t="s">
        <v>11</v>
      </c>
      <c r="X3" s="3" t="s">
        <v>11</v>
      </c>
      <c r="Y3" s="4" t="s">
        <v>11</v>
      </c>
      <c r="Z3" s="4" t="s">
        <v>11</v>
      </c>
      <c r="AA3" s="4" t="s">
        <v>11</v>
      </c>
      <c r="AB3" s="4" t="s">
        <v>11</v>
      </c>
      <c r="AC3" s="4" t="s">
        <v>11</v>
      </c>
      <c r="AD3" s="4" t="s">
        <v>11</v>
      </c>
      <c r="AE3" s="4" t="s">
        <v>11</v>
      </c>
      <c r="AF3" s="4" t="s">
        <v>6</v>
      </c>
      <c r="AG3" s="5" t="s">
        <v>5</v>
      </c>
      <c r="AH3" s="5" t="s">
        <v>5</v>
      </c>
      <c r="AI3" s="3" t="s">
        <v>6</v>
      </c>
      <c r="AJ3" s="9"/>
      <c r="AK3" s="9"/>
      <c r="AL3" s="9"/>
      <c r="AM3" s="9"/>
      <c r="AN3" s="9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42" ht="15">
      <c r="A4" s="6">
        <v>1</v>
      </c>
      <c r="B4" s="8">
        <v>1</v>
      </c>
      <c r="C4" s="6" t="s">
        <v>30</v>
      </c>
      <c r="D4" s="7">
        <f>'D1'!D4*D$2</f>
        <v>0</v>
      </c>
      <c r="E4" s="7">
        <f>'D1'!E4*E$2</f>
        <v>0</v>
      </c>
      <c r="F4" s="7">
        <f>'D1'!F4*F$2</f>
        <v>0</v>
      </c>
      <c r="G4" s="7">
        <f>'D1'!G4*G$2</f>
        <v>0</v>
      </c>
      <c r="H4" s="7">
        <f>'D1'!H4*H$2</f>
        <v>0</v>
      </c>
      <c r="I4" s="7">
        <f>'D1'!I4*I$2</f>
        <v>0</v>
      </c>
      <c r="J4" s="7">
        <f>'D1'!J4*J$2</f>
        <v>0</v>
      </c>
      <c r="K4" s="7">
        <f>'D1'!K4*K$2</f>
        <v>0</v>
      </c>
      <c r="L4" s="7">
        <f>'D1'!L4*L$2</f>
        <v>0</v>
      </c>
      <c r="M4" s="7">
        <f>'D1'!M4*M$2</f>
        <v>0</v>
      </c>
      <c r="N4" s="7">
        <f>'D1'!N4*N$2</f>
        <v>1510063.2530333842</v>
      </c>
      <c r="O4" s="7">
        <f>'D1'!O4*O$2</f>
        <v>0</v>
      </c>
      <c r="P4" s="7">
        <f>'D1'!P4*P$2</f>
        <v>190612.4575637218</v>
      </c>
      <c r="Q4" s="7">
        <f>'D1'!Q4*Q$2</f>
        <v>91958.58995953246</v>
      </c>
      <c r="R4" s="7">
        <f>'D1'!R4*R$2</f>
        <v>26734.204120767186</v>
      </c>
      <c r="S4" s="7">
        <f>'D1'!S4*S$2</f>
        <v>0</v>
      </c>
      <c r="T4" s="7">
        <f>'D1'!T4*T$2</f>
        <v>0</v>
      </c>
      <c r="U4" s="7">
        <f>'D1'!U4*U$2</f>
        <v>0</v>
      </c>
      <c r="V4" s="7">
        <f>'D1'!V4*V$2</f>
        <v>0</v>
      </c>
      <c r="W4" s="7">
        <f>'D1'!W4*W$2</f>
        <v>0</v>
      </c>
      <c r="X4" s="7">
        <f>'D1'!X4*X$2</f>
        <v>0</v>
      </c>
      <c r="Y4" s="7">
        <f>'D1'!Y4*Y$2</f>
        <v>0</v>
      </c>
      <c r="Z4" s="7">
        <f>'D1'!Z4*Z$2</f>
        <v>0</v>
      </c>
      <c r="AA4" s="7">
        <f>'D1'!AA4*AA$2</f>
        <v>0</v>
      </c>
      <c r="AB4" s="7">
        <f>'D1'!AB4*AB$2</f>
        <v>0</v>
      </c>
      <c r="AC4" s="7">
        <f>'D1'!AC4*AC$2</f>
        <v>0</v>
      </c>
      <c r="AD4" s="7">
        <f>'D1'!AD4*AD$2</f>
        <v>0</v>
      </c>
      <c r="AE4" s="7">
        <f>'D1'!AE4*AE$2</f>
        <v>0</v>
      </c>
      <c r="AF4" s="7">
        <f>'D1'!AF4*AF$2</f>
        <v>0</v>
      </c>
      <c r="AG4" s="7">
        <f>'D1'!AG4*AG$2</f>
        <v>0</v>
      </c>
      <c r="AH4" s="7">
        <f>'D1'!AH4*AH$2</f>
        <v>0</v>
      </c>
      <c r="AI4" s="7">
        <f>A!AI3*AI$2</f>
        <v>0</v>
      </c>
      <c r="AJ4" s="9"/>
      <c r="AK4" s="9"/>
      <c r="AL4" s="9"/>
      <c r="AM4" s="9"/>
      <c r="AN4" s="9"/>
      <c r="AP4" s="15"/>
    </row>
    <row r="5" spans="1:42" ht="15">
      <c r="A5" s="4">
        <v>2</v>
      </c>
      <c r="B5" s="8">
        <v>2</v>
      </c>
      <c r="C5" s="4" t="s">
        <v>205</v>
      </c>
      <c r="D5" s="9">
        <f>'D1'!D5*D$2</f>
        <v>0</v>
      </c>
      <c r="E5" s="3">
        <f>'D1'!E5*E$2</f>
        <v>0</v>
      </c>
      <c r="F5" s="3">
        <f>'D1'!F5*F$2</f>
        <v>0</v>
      </c>
      <c r="G5" s="3">
        <f>'D1'!G5*G$2</f>
        <v>0</v>
      </c>
      <c r="H5" s="3">
        <f>'D1'!H5*H$2</f>
        <v>0</v>
      </c>
      <c r="I5" s="3">
        <f>'D1'!I5*I$2</f>
        <v>0</v>
      </c>
      <c r="J5" s="3">
        <f>'D1'!J5*J$2</f>
        <v>0</v>
      </c>
      <c r="K5" s="3">
        <f>'D1'!K5*K$2</f>
        <v>0</v>
      </c>
      <c r="L5" s="3">
        <f>'D1'!L5*L$2</f>
        <v>0</v>
      </c>
      <c r="M5" s="3">
        <f>'D1'!M5*M$2</f>
        <v>0</v>
      </c>
      <c r="N5" s="3">
        <f>'D1'!N5*N$2</f>
        <v>4276.705394055286</v>
      </c>
      <c r="O5" s="3">
        <f>'D1'!O5*O$2</f>
        <v>0</v>
      </c>
      <c r="P5" s="3">
        <f>'D1'!P5*P$2</f>
        <v>11714.007451323809</v>
      </c>
      <c r="Q5" s="3">
        <f>'D1'!Q5*Q$2</f>
        <v>8452.998659888552</v>
      </c>
      <c r="R5" s="3">
        <f>'D1'!R5*R$2</f>
        <v>3343.6764112933374</v>
      </c>
      <c r="S5" s="3">
        <f>'D1'!S5*S$2</f>
        <v>0</v>
      </c>
      <c r="T5" s="3">
        <f>'D1'!T5*T$2</f>
        <v>0</v>
      </c>
      <c r="U5" s="3">
        <f>'D1'!U5*U$2</f>
        <v>0</v>
      </c>
      <c r="V5" s="3">
        <f>'D1'!V5*V$2</f>
        <v>0</v>
      </c>
      <c r="W5" s="3">
        <f>'D1'!W5*W$2</f>
        <v>0</v>
      </c>
      <c r="X5" s="3">
        <f>'D1'!X5*X$2</f>
        <v>3908.727997274129</v>
      </c>
      <c r="Y5" s="3">
        <f>'D1'!Y5*Y$2</f>
        <v>0</v>
      </c>
      <c r="Z5" s="3">
        <f>'D1'!Z5*Z$2</f>
        <v>0</v>
      </c>
      <c r="AA5" s="3">
        <f>'D1'!AA5*AA$2</f>
        <v>0</v>
      </c>
      <c r="AB5" s="3">
        <f>'D1'!AB5*AB$2</f>
        <v>0</v>
      </c>
      <c r="AC5" s="3">
        <f>'D1'!AC5*AC$2</f>
        <v>0</v>
      </c>
      <c r="AD5" s="3">
        <f>'D1'!AD5*AD$2</f>
        <v>0</v>
      </c>
      <c r="AE5" s="3">
        <f>'D1'!AE5*AE$2</f>
        <v>0</v>
      </c>
      <c r="AF5" s="3">
        <f>'D1'!AF5*AF$2</f>
        <v>0</v>
      </c>
      <c r="AG5" s="3">
        <f>'D1'!AG5*AG$2</f>
        <v>0</v>
      </c>
      <c r="AH5" s="3">
        <f>'D1'!AH5*AH$2</f>
        <v>0</v>
      </c>
      <c r="AI5" s="3">
        <f>A!AI4*AI$2</f>
        <v>0</v>
      </c>
      <c r="AJ5" s="3"/>
      <c r="AL5" s="10"/>
      <c r="AM5" s="10"/>
      <c r="AN5" s="10"/>
      <c r="AP5" s="15"/>
    </row>
    <row r="6" spans="1:42" ht="15">
      <c r="A6" s="4">
        <v>3</v>
      </c>
      <c r="B6" s="8">
        <v>3</v>
      </c>
      <c r="C6" s="4" t="s">
        <v>31</v>
      </c>
      <c r="D6" s="9">
        <f>'D1'!D6*D$2</f>
        <v>0</v>
      </c>
      <c r="E6" s="3">
        <f>'D1'!E6*E$2</f>
        <v>0</v>
      </c>
      <c r="F6" s="3">
        <f>'D1'!F6*F$2</f>
        <v>0</v>
      </c>
      <c r="G6" s="3">
        <f>'D1'!G6*G$2</f>
        <v>0</v>
      </c>
      <c r="H6" s="3">
        <f>'D1'!H6*H$2</f>
        <v>0</v>
      </c>
      <c r="I6" s="3">
        <f>'D1'!I6*I$2</f>
        <v>0</v>
      </c>
      <c r="J6" s="3">
        <f>'D1'!J6*J$2</f>
        <v>0</v>
      </c>
      <c r="K6" s="3">
        <f>'D1'!K6*K$2</f>
        <v>0</v>
      </c>
      <c r="L6" s="3">
        <f>'D1'!L6*L$2</f>
        <v>0</v>
      </c>
      <c r="M6" s="3">
        <f>'D1'!M6*M$2</f>
        <v>0</v>
      </c>
      <c r="N6" s="3">
        <f>'D1'!N6*N$2</f>
        <v>3938.832062287493</v>
      </c>
      <c r="O6" s="3">
        <f>'D1'!O6*O$2</f>
        <v>0</v>
      </c>
      <c r="P6" s="3">
        <f>'D1'!P6*P$2</f>
        <v>115771.28075009801</v>
      </c>
      <c r="Q6" s="3">
        <f>'D1'!Q6*Q$2</f>
        <v>249.4965484584337</v>
      </c>
      <c r="R6" s="3">
        <f>'D1'!R6*R$2</f>
        <v>528.4491428877466</v>
      </c>
      <c r="S6" s="3">
        <f>'D1'!S6*S$2</f>
        <v>0</v>
      </c>
      <c r="T6" s="3">
        <f>'D1'!T6*T$2</f>
        <v>0</v>
      </c>
      <c r="U6" s="3">
        <f>'D1'!U6*U$2</f>
        <v>0</v>
      </c>
      <c r="V6" s="3">
        <f>'D1'!V6*V$2</f>
        <v>0</v>
      </c>
      <c r="W6" s="3">
        <f>'D1'!W6*W$2</f>
        <v>0</v>
      </c>
      <c r="X6" s="3">
        <f>'D1'!X6*X$2</f>
        <v>1049.3229522883569</v>
      </c>
      <c r="Y6" s="3">
        <f>'D1'!Y6*Y$2</f>
        <v>0</v>
      </c>
      <c r="Z6" s="3">
        <f>'D1'!Z6*Z$2</f>
        <v>0</v>
      </c>
      <c r="AA6" s="3">
        <f>'D1'!AA6*AA$2</f>
        <v>0</v>
      </c>
      <c r="AB6" s="3">
        <f>'D1'!AB6*AB$2</f>
        <v>0</v>
      </c>
      <c r="AC6" s="3">
        <f>'D1'!AC6*AC$2</f>
        <v>0</v>
      </c>
      <c r="AD6" s="3">
        <f>'D1'!AD6*AD$2</f>
        <v>0</v>
      </c>
      <c r="AE6" s="3">
        <f>'D1'!AE6*AE$2</f>
        <v>0</v>
      </c>
      <c r="AF6" s="3">
        <f>'D1'!AF6*AF$2</f>
        <v>0</v>
      </c>
      <c r="AG6" s="3">
        <f>'D1'!AG6*AG$2</f>
        <v>0</v>
      </c>
      <c r="AH6" s="3">
        <f>'D1'!AH6*AH$2</f>
        <v>0</v>
      </c>
      <c r="AI6" s="3">
        <f>A!AI5*AI$2</f>
        <v>0</v>
      </c>
      <c r="AJ6" s="3"/>
      <c r="AL6" s="10"/>
      <c r="AM6" s="10"/>
      <c r="AN6" s="10"/>
      <c r="AP6" s="15"/>
    </row>
    <row r="7" spans="1:42" ht="15">
      <c r="A7" s="4">
        <v>4</v>
      </c>
      <c r="B7" s="8">
        <v>4</v>
      </c>
      <c r="C7" s="4" t="s">
        <v>32</v>
      </c>
      <c r="D7" s="3">
        <f>'D1'!D7*D$2</f>
        <v>0</v>
      </c>
      <c r="E7" s="3">
        <f>'D1'!E7*E$2</f>
        <v>0</v>
      </c>
      <c r="F7" s="3">
        <f>'D1'!F7*F$2</f>
        <v>0</v>
      </c>
      <c r="G7" s="3">
        <f>'D1'!G7*G$2</f>
        <v>0</v>
      </c>
      <c r="H7" s="3">
        <f>'D1'!H7*H$2</f>
        <v>0</v>
      </c>
      <c r="I7" s="3">
        <f>'D1'!I7*I$2</f>
        <v>0</v>
      </c>
      <c r="J7" s="3">
        <f>'D1'!J7*J$2</f>
        <v>0</v>
      </c>
      <c r="K7" s="3">
        <f>'D1'!K7*K$2</f>
        <v>0</v>
      </c>
      <c r="L7" s="3">
        <f>'D1'!L7*L$2</f>
        <v>0</v>
      </c>
      <c r="M7" s="3">
        <f>'D1'!M7*M$2</f>
        <v>0</v>
      </c>
      <c r="N7" s="3">
        <f>'D1'!N7*N$2</f>
        <v>79046.48638991271</v>
      </c>
      <c r="O7" s="3">
        <f>'D1'!O7*O$2</f>
        <v>0</v>
      </c>
      <c r="P7" s="3">
        <f>'D1'!P7*P$2</f>
        <v>105370.92934738702</v>
      </c>
      <c r="Q7" s="3">
        <f>'D1'!Q7*Q$2</f>
        <v>42214.95499445945</v>
      </c>
      <c r="R7" s="3">
        <f>'D1'!R7*R$2</f>
        <v>12360.260707807296</v>
      </c>
      <c r="S7" s="3">
        <f>'D1'!S7*S$2</f>
        <v>0</v>
      </c>
      <c r="T7" s="3">
        <f>'D1'!T7*T$2</f>
        <v>0</v>
      </c>
      <c r="U7" s="3">
        <f>'D1'!U7*U$2</f>
        <v>0</v>
      </c>
      <c r="V7" s="3">
        <f>'D1'!V7*V$2</f>
        <v>0</v>
      </c>
      <c r="W7" s="3">
        <f>'D1'!W7*W$2</f>
        <v>0</v>
      </c>
      <c r="X7" s="3">
        <f>'D1'!X7*X$2</f>
        <v>2177.3451259983394</v>
      </c>
      <c r="Y7" s="3">
        <f>'D1'!Y7*Y$2</f>
        <v>0</v>
      </c>
      <c r="Z7" s="3">
        <f>'D1'!Z7*Z$2</f>
        <v>4.09966515</v>
      </c>
      <c r="AA7" s="3">
        <f>'D1'!AA7*AA$2</f>
        <v>0</v>
      </c>
      <c r="AB7" s="3">
        <f>'D1'!AB7*AB$2</f>
        <v>0</v>
      </c>
      <c r="AC7" s="3">
        <f>'D1'!AC7*AC$2</f>
        <v>0</v>
      </c>
      <c r="AD7" s="3">
        <f>'D1'!AD7*AD$2</f>
        <v>0</v>
      </c>
      <c r="AE7" s="3">
        <f>'D1'!AE7*AE$2</f>
        <v>0</v>
      </c>
      <c r="AF7" s="3">
        <f>'D1'!AF7*AF$2</f>
        <v>0</v>
      </c>
      <c r="AG7" s="3">
        <f>'D1'!AG7*AG$2</f>
        <v>0</v>
      </c>
      <c r="AH7" s="3">
        <f>'D1'!AH7*AH$2</f>
        <v>0</v>
      </c>
      <c r="AI7" s="3">
        <f>A!AI6*AI$2</f>
        <v>0</v>
      </c>
      <c r="AJ7" s="3"/>
      <c r="AL7" s="10"/>
      <c r="AM7" s="10"/>
      <c r="AN7" s="10"/>
      <c r="AP7" s="15"/>
    </row>
    <row r="8" spans="1:42" ht="15">
      <c r="A8" s="4">
        <v>5</v>
      </c>
      <c r="B8" s="8">
        <v>5</v>
      </c>
      <c r="C8" s="4" t="s">
        <v>33</v>
      </c>
      <c r="D8" s="3">
        <f>'D1'!D8*D$2</f>
        <v>0</v>
      </c>
      <c r="E8" s="3">
        <f>'D1'!E8*E$2</f>
        <v>0</v>
      </c>
      <c r="F8" s="3">
        <f>'D1'!F8*F$2</f>
        <v>254.96094988800002</v>
      </c>
      <c r="G8" s="3">
        <f>'D1'!G8*G$2</f>
        <v>0</v>
      </c>
      <c r="H8" s="3">
        <f>'D1'!H8*H$2</f>
        <v>0</v>
      </c>
      <c r="I8" s="3">
        <f>'D1'!I8*I$2</f>
        <v>0</v>
      </c>
      <c r="J8" s="3">
        <f>'D1'!J8*J$2</f>
        <v>0</v>
      </c>
      <c r="K8" s="3">
        <f>'D1'!K8*K$2</f>
        <v>0</v>
      </c>
      <c r="L8" s="3">
        <f>'D1'!L8*L$2</f>
        <v>0</v>
      </c>
      <c r="M8" s="3">
        <f>'D1'!M8*M$2</f>
        <v>0</v>
      </c>
      <c r="N8" s="3">
        <f>'D1'!N8*N$2</f>
        <v>1565291.559205538</v>
      </c>
      <c r="O8" s="3">
        <f>'D1'!O8*O$2</f>
        <v>591059.4236756029</v>
      </c>
      <c r="P8" s="3">
        <f>'D1'!P8*P$2</f>
        <v>12973.904228272566</v>
      </c>
      <c r="Q8" s="3">
        <f>'D1'!Q8*Q$2</f>
        <v>21043.887151313433</v>
      </c>
      <c r="R8" s="3">
        <f>'D1'!R8*R$2</f>
        <v>192694.48116634978</v>
      </c>
      <c r="S8" s="3">
        <f>'D1'!S8*S$2</f>
        <v>0</v>
      </c>
      <c r="T8" s="3">
        <f>'D1'!T8*T$2</f>
        <v>0</v>
      </c>
      <c r="U8" s="3">
        <f>'D1'!U8*U$2</f>
        <v>0</v>
      </c>
      <c r="V8" s="3">
        <f>'D1'!V8*V$2</f>
        <v>0</v>
      </c>
      <c r="W8" s="3">
        <f>'D1'!W8*W$2</f>
        <v>0</v>
      </c>
      <c r="X8" s="3">
        <f>'D1'!X8*X$2</f>
        <v>7476.426035054543</v>
      </c>
      <c r="Y8" s="3">
        <f>'D1'!Y8*Y$2</f>
        <v>0</v>
      </c>
      <c r="Z8" s="3">
        <f>'D1'!Z8*Z$2</f>
        <v>56.223979199999995</v>
      </c>
      <c r="AA8" s="3">
        <f>'D1'!AA8*AA$2</f>
        <v>0</v>
      </c>
      <c r="AB8" s="3">
        <f>'D1'!AB8*AB$2</f>
        <v>0</v>
      </c>
      <c r="AC8" s="3">
        <f>'D1'!AC8*AC$2</f>
        <v>0</v>
      </c>
      <c r="AD8" s="3">
        <f>'D1'!AD8*AD$2</f>
        <v>0</v>
      </c>
      <c r="AE8" s="3">
        <f>'D1'!AE8*AE$2</f>
        <v>0</v>
      </c>
      <c r="AF8" s="3">
        <f>'D1'!AF8*AF$2</f>
        <v>0</v>
      </c>
      <c r="AG8" s="3">
        <f>'D1'!AG8*AG$2</f>
        <v>0</v>
      </c>
      <c r="AH8" s="3">
        <f>'D1'!AH8*AH$2</f>
        <v>0</v>
      </c>
      <c r="AI8" s="3">
        <f>A!AI7*AI$2</f>
        <v>0</v>
      </c>
      <c r="AJ8" s="3"/>
      <c r="AL8" s="10"/>
      <c r="AM8" s="10"/>
      <c r="AN8" s="10"/>
      <c r="AP8" s="15"/>
    </row>
    <row r="9" spans="1:42" ht="15">
      <c r="A9" s="4">
        <v>6</v>
      </c>
      <c r="B9" s="8">
        <v>6</v>
      </c>
      <c r="C9" s="4" t="s">
        <v>34</v>
      </c>
      <c r="D9" s="3">
        <f>'D1'!D9*D$2</f>
        <v>0</v>
      </c>
      <c r="E9" s="3">
        <f>'D1'!E9*E$2</f>
        <v>0</v>
      </c>
      <c r="F9" s="3">
        <f>'D1'!F9*F$2</f>
        <v>0</v>
      </c>
      <c r="G9" s="3">
        <f>'D1'!G9*G$2</f>
        <v>0</v>
      </c>
      <c r="H9" s="3">
        <f>'D1'!H9*H$2</f>
        <v>0</v>
      </c>
      <c r="I9" s="3">
        <f>'D1'!I9*I$2</f>
        <v>0</v>
      </c>
      <c r="J9" s="3">
        <f>'D1'!J9*J$2</f>
        <v>0</v>
      </c>
      <c r="K9" s="3">
        <f>'D1'!K9*K$2</f>
        <v>0</v>
      </c>
      <c r="L9" s="3">
        <f>'D1'!L9*L$2</f>
        <v>0</v>
      </c>
      <c r="M9" s="3">
        <f>'D1'!M9*M$2</f>
        <v>0</v>
      </c>
      <c r="N9" s="3">
        <f>'D1'!N9*N$2</f>
        <v>1323.5261832787098</v>
      </c>
      <c r="O9" s="3">
        <f>'D1'!O9*O$2</f>
        <v>868.7482977891974</v>
      </c>
      <c r="P9" s="3">
        <f>'D1'!P9*P$2</f>
        <v>104.07243617026502</v>
      </c>
      <c r="Q9" s="3">
        <f>'D1'!Q9*Q$2</f>
        <v>460.07441526319093</v>
      </c>
      <c r="R9" s="3">
        <f>'D1'!R9*R$2</f>
        <v>50.056933199208935</v>
      </c>
      <c r="S9" s="3">
        <f>'D1'!S9*S$2</f>
        <v>0</v>
      </c>
      <c r="T9" s="3">
        <f>'D1'!T9*T$2</f>
        <v>0</v>
      </c>
      <c r="U9" s="3">
        <f>'D1'!U9*U$2</f>
        <v>0</v>
      </c>
      <c r="V9" s="3">
        <f>'D1'!V9*V$2</f>
        <v>0</v>
      </c>
      <c r="W9" s="3">
        <f>'D1'!W9*W$2</f>
        <v>0</v>
      </c>
      <c r="X9" s="3">
        <f>'D1'!X9*X$2</f>
        <v>52.466147614417096</v>
      </c>
      <c r="Y9" s="3">
        <f>'D1'!Y9*Y$2</f>
        <v>0</v>
      </c>
      <c r="Z9" s="3">
        <f>'D1'!Z9*Z$2</f>
        <v>0</v>
      </c>
      <c r="AA9" s="3">
        <f>'D1'!AA9*AA$2</f>
        <v>0</v>
      </c>
      <c r="AB9" s="3">
        <f>'D1'!AB9*AB$2</f>
        <v>0</v>
      </c>
      <c r="AC9" s="3">
        <f>'D1'!AC9*AC$2</f>
        <v>0</v>
      </c>
      <c r="AD9" s="3">
        <f>'D1'!AD9*AD$2</f>
        <v>0</v>
      </c>
      <c r="AE9" s="3">
        <f>'D1'!AE9*AE$2</f>
        <v>0</v>
      </c>
      <c r="AF9" s="3">
        <f>'D1'!AF9*AF$2</f>
        <v>0</v>
      </c>
      <c r="AG9" s="3">
        <f>'D1'!AG9*AG$2</f>
        <v>0</v>
      </c>
      <c r="AH9" s="3">
        <f>'D1'!AH9*AH$2</f>
        <v>0</v>
      </c>
      <c r="AI9" s="3">
        <f>A!AI8*AI$2</f>
        <v>0</v>
      </c>
      <c r="AJ9" s="3"/>
      <c r="AL9" s="10"/>
      <c r="AM9" s="10"/>
      <c r="AN9" s="10"/>
      <c r="AP9" s="15"/>
    </row>
    <row r="10" spans="1:42" ht="15">
      <c r="A10" s="4">
        <v>7</v>
      </c>
      <c r="B10" s="8">
        <v>7</v>
      </c>
      <c r="C10" s="4" t="s">
        <v>35</v>
      </c>
      <c r="D10" s="3">
        <f>'D1'!D10*D$2</f>
        <v>0</v>
      </c>
      <c r="E10" s="3">
        <f>'D1'!E10*E$2</f>
        <v>0</v>
      </c>
      <c r="F10" s="3">
        <f>'D1'!F10*F$2</f>
        <v>13072.060368216</v>
      </c>
      <c r="G10" s="3">
        <f>'D1'!G10*G$2</f>
        <v>0</v>
      </c>
      <c r="H10" s="3">
        <f>'D1'!H10*H$2</f>
        <v>0</v>
      </c>
      <c r="I10" s="3">
        <f>'D1'!I10*I$2</f>
        <v>0</v>
      </c>
      <c r="J10" s="3">
        <f>'D1'!J10*J$2</f>
        <v>0</v>
      </c>
      <c r="K10" s="3">
        <f>'D1'!K10*K$2</f>
        <v>0</v>
      </c>
      <c r="L10" s="3">
        <f>'D1'!L10*L$2</f>
        <v>0</v>
      </c>
      <c r="M10" s="3">
        <f>'D1'!M10*M$2</f>
        <v>0</v>
      </c>
      <c r="N10" s="3">
        <f>'D1'!N10*N$2</f>
        <v>42663.49992164517</v>
      </c>
      <c r="O10" s="3">
        <f>'D1'!O10*O$2</f>
        <v>29933.72612913499</v>
      </c>
      <c r="P10" s="3">
        <f>'D1'!P10*P$2</f>
        <v>10888.320176277562</v>
      </c>
      <c r="Q10" s="3">
        <f>'D1'!Q10*Q$2</f>
        <v>80755.56945493624</v>
      </c>
      <c r="R10" s="3">
        <f>'D1'!R10*R$2</f>
        <v>4751.606861529056</v>
      </c>
      <c r="S10" s="3">
        <f>'D1'!S10*S$2</f>
        <v>0</v>
      </c>
      <c r="T10" s="3">
        <f>'D1'!T10*T$2</f>
        <v>0</v>
      </c>
      <c r="U10" s="3">
        <f>'D1'!U10*U$2</f>
        <v>0</v>
      </c>
      <c r="V10" s="3">
        <f>'D1'!V10*V$2</f>
        <v>0</v>
      </c>
      <c r="W10" s="3">
        <f>'D1'!W10*W$2</f>
        <v>2171.4615228690004</v>
      </c>
      <c r="X10" s="3">
        <f>'D1'!X10*X$2</f>
        <v>6269.704639922932</v>
      </c>
      <c r="Y10" s="3">
        <f>'D1'!Y10*Y$2</f>
        <v>0</v>
      </c>
      <c r="Z10" s="3">
        <f>'D1'!Z10*Z$2</f>
        <v>116.54762354999998</v>
      </c>
      <c r="AA10" s="3">
        <f>'D1'!AA10*AA$2</f>
        <v>0</v>
      </c>
      <c r="AB10" s="3">
        <f>'D1'!AB10*AB$2</f>
        <v>0</v>
      </c>
      <c r="AC10" s="3">
        <f>'D1'!AC10*AC$2</f>
        <v>0</v>
      </c>
      <c r="AD10" s="3">
        <f>'D1'!AD10*AD$2</f>
        <v>0</v>
      </c>
      <c r="AE10" s="3">
        <f>'D1'!AE10*AE$2</f>
        <v>0</v>
      </c>
      <c r="AF10" s="3">
        <f>'D1'!AF10*AF$2</f>
        <v>0</v>
      </c>
      <c r="AG10" s="3">
        <f>'D1'!AG10*AG$2</f>
        <v>0</v>
      </c>
      <c r="AH10" s="3">
        <f>'D1'!AH10*AH$2</f>
        <v>0</v>
      </c>
      <c r="AI10" s="3">
        <f>A!AI9*AI$2</f>
        <v>2248.111969111969</v>
      </c>
      <c r="AJ10" s="3"/>
      <c r="AL10" s="10"/>
      <c r="AM10" s="10"/>
      <c r="AN10" s="10"/>
      <c r="AP10" s="15"/>
    </row>
    <row r="11" spans="1:42" ht="15">
      <c r="A11" s="4">
        <v>8</v>
      </c>
      <c r="B11" s="8">
        <v>8</v>
      </c>
      <c r="C11" s="4" t="s">
        <v>36</v>
      </c>
      <c r="D11" s="9">
        <f>'D1'!D11*D$2</f>
        <v>0</v>
      </c>
      <c r="E11" s="3">
        <f>'D1'!E11*E$2</f>
        <v>2144.705933232652</v>
      </c>
      <c r="F11" s="3">
        <f>'D1'!F11*F$2</f>
        <v>0</v>
      </c>
      <c r="G11" s="3">
        <f>'D1'!G11*G$2</f>
        <v>0</v>
      </c>
      <c r="H11" s="3">
        <f>'D1'!H11*H$2</f>
        <v>0</v>
      </c>
      <c r="I11" s="3">
        <f>'D1'!I11*I$2</f>
        <v>0</v>
      </c>
      <c r="J11" s="3">
        <f>'D1'!J11*J$2</f>
        <v>0</v>
      </c>
      <c r="K11" s="3">
        <f>'D1'!K11*K$2</f>
        <v>0</v>
      </c>
      <c r="L11" s="3">
        <f>'D1'!L11*L$2</f>
        <v>0</v>
      </c>
      <c r="M11" s="3">
        <f>'D1'!M11*M$2</f>
        <v>0</v>
      </c>
      <c r="N11" s="3">
        <f>'D1'!N11*N$2</f>
        <v>2154.981809552989</v>
      </c>
      <c r="O11" s="3">
        <f>'D1'!O11*O$2</f>
        <v>34.42763068810479</v>
      </c>
      <c r="P11" s="3">
        <f>'D1'!P11*P$2</f>
        <v>26.190414400447832</v>
      </c>
      <c r="Q11" s="3">
        <f>'D1'!Q11*Q$2</f>
        <v>239.76687804503757</v>
      </c>
      <c r="R11" s="3">
        <f>'D1'!R11*R$2</f>
        <v>21.543490237628614</v>
      </c>
      <c r="S11" s="3">
        <f>'D1'!S11*S$2</f>
        <v>0</v>
      </c>
      <c r="T11" s="3">
        <f>'D1'!T11*T$2</f>
        <v>0</v>
      </c>
      <c r="U11" s="3">
        <f>'D1'!U11*U$2</f>
        <v>0</v>
      </c>
      <c r="V11" s="3">
        <f>'D1'!V11*V$2</f>
        <v>0</v>
      </c>
      <c r="W11" s="3">
        <f>'D1'!W11*W$2</f>
        <v>0</v>
      </c>
      <c r="X11" s="3">
        <f>'D1'!X11*X$2</f>
        <v>0</v>
      </c>
      <c r="Y11" s="3">
        <f>'D1'!Y11*Y$2</f>
        <v>0</v>
      </c>
      <c r="Z11" s="3">
        <f>'D1'!Z11*Z$2</f>
        <v>4.099665149999986</v>
      </c>
      <c r="AA11" s="3">
        <f>'D1'!AA11*AA$2</f>
        <v>0</v>
      </c>
      <c r="AB11" s="3">
        <f>'D1'!AB11*AB$2</f>
        <v>0</v>
      </c>
      <c r="AC11" s="3">
        <f>'D1'!AC11*AC$2</f>
        <v>0</v>
      </c>
      <c r="AD11" s="3">
        <f>'D1'!AD11*AD$2</f>
        <v>0</v>
      </c>
      <c r="AE11" s="3">
        <f>'D1'!AE11*AE$2</f>
        <v>0</v>
      </c>
      <c r="AF11" s="3">
        <f>'D1'!AF11*AF$2</f>
        <v>0</v>
      </c>
      <c r="AG11" s="3">
        <f>'D1'!AG11*AG$2</f>
        <v>0</v>
      </c>
      <c r="AH11" s="3">
        <f>'D1'!AH11*AH$2</f>
        <v>0</v>
      </c>
      <c r="AI11" s="3">
        <f>A!AI10*AI$2</f>
        <v>0</v>
      </c>
      <c r="AJ11" s="3"/>
      <c r="AL11" s="10"/>
      <c r="AM11" s="10"/>
      <c r="AN11" s="10"/>
      <c r="AP11" s="15"/>
    </row>
    <row r="12" spans="1:42" ht="15">
      <c r="A12" s="4">
        <v>9</v>
      </c>
      <c r="B12" s="8">
        <v>9</v>
      </c>
      <c r="C12" s="4" t="s">
        <v>37</v>
      </c>
      <c r="D12" s="9">
        <f>'D1'!D12*D$2</f>
        <v>0</v>
      </c>
      <c r="E12" s="3">
        <f>'D1'!E12*E$2</f>
        <v>0</v>
      </c>
      <c r="F12" s="3">
        <f>'D1'!F12*F$2</f>
        <v>0</v>
      </c>
      <c r="G12" s="3">
        <f>'D1'!G12*G$2</f>
        <v>0</v>
      </c>
      <c r="H12" s="3">
        <f>'D1'!H12*H$2</f>
        <v>0</v>
      </c>
      <c r="I12" s="3">
        <f>'D1'!I12*I$2</f>
        <v>0</v>
      </c>
      <c r="J12" s="3">
        <f>'D1'!J12*J$2</f>
        <v>0</v>
      </c>
      <c r="K12" s="3">
        <f>'D1'!K12*K$2</f>
        <v>0</v>
      </c>
      <c r="L12" s="3">
        <f>'D1'!L12*L$2</f>
        <v>0</v>
      </c>
      <c r="M12" s="3">
        <f>'D1'!M12*M$2</f>
        <v>0</v>
      </c>
      <c r="N12" s="3">
        <f>'D1'!N12*N$2</f>
        <v>892.6809951183742</v>
      </c>
      <c r="O12" s="3">
        <f>'D1'!O12*O$2</f>
        <v>34.42763068810479</v>
      </c>
      <c r="P12" s="3">
        <f>'D1'!P12*P$2</f>
        <v>51.69160736936935</v>
      </c>
      <c r="Q12" s="3">
        <f>'D1'!Q12*Q$2</f>
        <v>210.57786680474575</v>
      </c>
      <c r="R12" s="3">
        <f>'D1'!R12*R$2</f>
        <v>143.20084687367512</v>
      </c>
      <c r="S12" s="3">
        <f>'D1'!S12*S$2</f>
        <v>0</v>
      </c>
      <c r="T12" s="3">
        <f>'D1'!T12*T$2</f>
        <v>0</v>
      </c>
      <c r="U12" s="3">
        <f>'D1'!U12*U$2</f>
        <v>0</v>
      </c>
      <c r="V12" s="3">
        <f>'D1'!V12*V$2</f>
        <v>0</v>
      </c>
      <c r="W12" s="3">
        <f>'D1'!W12*W$2</f>
        <v>0</v>
      </c>
      <c r="X12" s="3">
        <f>'D1'!X12*X$2</f>
        <v>52.466147614417096</v>
      </c>
      <c r="Y12" s="3">
        <f>'D1'!Y12*Y$2</f>
        <v>45.325054251707506</v>
      </c>
      <c r="Z12" s="3">
        <f>'D1'!Z12*Z$2</f>
        <v>27.526323150000014</v>
      </c>
      <c r="AA12" s="3">
        <f>'D1'!AA12*AA$2</f>
        <v>0</v>
      </c>
      <c r="AB12" s="3">
        <f>'D1'!AB12*AB$2</f>
        <v>0</v>
      </c>
      <c r="AC12" s="3">
        <f>'D1'!AC12*AC$2</f>
        <v>0</v>
      </c>
      <c r="AD12" s="3">
        <f>'D1'!AD12*AD$2</f>
        <v>0</v>
      </c>
      <c r="AE12" s="3">
        <f>'D1'!AE12*AE$2</f>
        <v>0</v>
      </c>
      <c r="AF12" s="3">
        <f>'D1'!AF12*AF$2</f>
        <v>0</v>
      </c>
      <c r="AG12" s="3">
        <f>'D1'!AG12*AG$2</f>
        <v>0</v>
      </c>
      <c r="AH12" s="3">
        <f>'D1'!AH12*AH$2</f>
        <v>0</v>
      </c>
      <c r="AI12" s="3">
        <f>A!AI11*AI$2</f>
        <v>0</v>
      </c>
      <c r="AJ12" s="3"/>
      <c r="AL12" s="10"/>
      <c r="AM12" s="10"/>
      <c r="AN12" s="10"/>
      <c r="AP12" s="15"/>
    </row>
    <row r="13" spans="1:42" ht="15">
      <c r="A13" s="4">
        <v>10</v>
      </c>
      <c r="B13" s="8">
        <v>10</v>
      </c>
      <c r="C13" s="4" t="s">
        <v>38</v>
      </c>
      <c r="D13" s="3">
        <f>'D1'!D13*D$2</f>
        <v>0</v>
      </c>
      <c r="E13" s="3">
        <f>'D1'!E13*E$2</f>
        <v>0</v>
      </c>
      <c r="F13" s="3">
        <f>'D1'!F13*F$2</f>
        <v>0</v>
      </c>
      <c r="G13" s="3">
        <f>'D1'!G13*G$2</f>
        <v>0</v>
      </c>
      <c r="H13" s="3">
        <f>'D1'!H13*H$2</f>
        <v>0</v>
      </c>
      <c r="I13" s="3">
        <f>'D1'!I13*I$2</f>
        <v>0</v>
      </c>
      <c r="J13" s="3">
        <f>'D1'!J13*J$2</f>
        <v>0</v>
      </c>
      <c r="K13" s="3">
        <f>'D1'!K13*K$2</f>
        <v>0</v>
      </c>
      <c r="L13" s="3">
        <f>'D1'!L13*L$2</f>
        <v>0</v>
      </c>
      <c r="M13" s="3">
        <f>'D1'!M13*M$2</f>
        <v>0</v>
      </c>
      <c r="N13" s="3">
        <f>'D1'!N13*N$2</f>
        <v>1501079.7529258637</v>
      </c>
      <c r="O13" s="3">
        <f>'D1'!O13*O$2</f>
        <v>685448.9994806735</v>
      </c>
      <c r="P13" s="3">
        <f>'D1'!P13*P$2</f>
        <v>93736.18236069616</v>
      </c>
      <c r="Q13" s="3">
        <f>'D1'!Q13*Q$2</f>
        <v>28213.26429308852</v>
      </c>
      <c r="R13" s="3">
        <f>'D1'!R13*R$2</f>
        <v>0</v>
      </c>
      <c r="S13" s="3">
        <f>'D1'!S13*S$2</f>
        <v>0</v>
      </c>
      <c r="T13" s="3">
        <f>'D1'!T13*T$2</f>
        <v>0</v>
      </c>
      <c r="U13" s="3">
        <f>'D1'!U13*U$2</f>
        <v>205.81473769703186</v>
      </c>
      <c r="V13" s="3">
        <f>'D1'!V13*V$2</f>
        <v>301.26187273015876</v>
      </c>
      <c r="W13" s="3">
        <f>'D1'!W13*W$2</f>
        <v>0</v>
      </c>
      <c r="X13" s="3">
        <f>'D1'!X13*X$2</f>
        <v>280982.45354901475</v>
      </c>
      <c r="Y13" s="3">
        <f>'D1'!Y13*Y$2</f>
        <v>0</v>
      </c>
      <c r="Z13" s="3">
        <f>'D1'!Z13*Z$2</f>
        <v>539168.0478686998</v>
      </c>
      <c r="AA13" s="3">
        <f>'D1'!AA13*AA$2</f>
        <v>0</v>
      </c>
      <c r="AB13" s="3">
        <f>'D1'!AB13*AB$2</f>
        <v>0</v>
      </c>
      <c r="AC13" s="3">
        <f>'D1'!AC13*AC$2</f>
        <v>0</v>
      </c>
      <c r="AD13" s="3">
        <f>'D1'!AD13*AD$2</f>
        <v>0</v>
      </c>
      <c r="AE13" s="3">
        <f>'D1'!AE13*AE$2</f>
        <v>0</v>
      </c>
      <c r="AF13" s="3">
        <f>'D1'!AF13*AF$2</f>
        <v>0</v>
      </c>
      <c r="AG13" s="3">
        <f>'D1'!AG13*AG$2</f>
        <v>0</v>
      </c>
      <c r="AH13" s="3">
        <f>'D1'!AH13*AH$2</f>
        <v>0</v>
      </c>
      <c r="AI13" s="3">
        <f>A!AI12*AI$2</f>
        <v>0</v>
      </c>
      <c r="AJ13" s="3"/>
      <c r="AL13" s="10"/>
      <c r="AM13" s="10"/>
      <c r="AN13" s="10"/>
      <c r="AP13" s="15"/>
    </row>
    <row r="14" spans="1:42" s="8" customFormat="1" ht="15">
      <c r="A14" s="8">
        <v>11</v>
      </c>
      <c r="B14" s="8">
        <v>11</v>
      </c>
      <c r="C14" s="8" t="s">
        <v>39</v>
      </c>
      <c r="D14" s="9">
        <f>'D1'!D14*D$2</f>
        <v>0</v>
      </c>
      <c r="E14" s="9">
        <f>'D1'!E14*E$2</f>
        <v>0</v>
      </c>
      <c r="F14" s="9">
        <f>'D1'!F14*F$2</f>
        <v>0</v>
      </c>
      <c r="G14" s="9">
        <f>'D1'!G14*G$2</f>
        <v>0</v>
      </c>
      <c r="H14" s="9">
        <f>'D1'!H14*H$2</f>
        <v>0</v>
      </c>
      <c r="I14" s="9">
        <f>'D1'!I14*I$2</f>
        <v>0</v>
      </c>
      <c r="J14" s="9">
        <f>'D1'!J14*J$2</f>
        <v>0</v>
      </c>
      <c r="K14" s="9">
        <f>'D1'!K14*K$2</f>
        <v>0</v>
      </c>
      <c r="L14" s="9">
        <f>'D1'!L14*L$2</f>
        <v>0</v>
      </c>
      <c r="M14" s="9">
        <f>'D1'!M14*M$2</f>
        <v>0</v>
      </c>
      <c r="N14" s="9">
        <f>'D1'!N14*N$2</f>
        <v>282066.7860011035</v>
      </c>
      <c r="O14" s="9">
        <f>'D1'!O14*O$2</f>
        <v>153211.01409264628</v>
      </c>
      <c r="P14" s="9">
        <f>'D1'!P14*P$2</f>
        <v>33671.22381895594</v>
      </c>
      <c r="Q14" s="9">
        <f>'D1'!Q14*Q$2</f>
        <v>4698.735833224278</v>
      </c>
      <c r="R14" s="9">
        <f>'D1'!R14*R$2</f>
        <v>278.79810895758067</v>
      </c>
      <c r="S14" s="9">
        <f>'D1'!S14*S$2</f>
        <v>0</v>
      </c>
      <c r="T14" s="9">
        <f>'D1'!T14*T$2</f>
        <v>0</v>
      </c>
      <c r="U14" s="9">
        <f>'D1'!U14*U$2</f>
        <v>2436.769424663165</v>
      </c>
      <c r="V14" s="9">
        <f>'D1'!V14*V$2</f>
        <v>4273.618304536671</v>
      </c>
      <c r="W14" s="9">
        <f>'D1'!W14*W$2</f>
        <v>3887.7218810636764</v>
      </c>
      <c r="X14" s="9">
        <f>'D1'!X14*X$2</f>
        <v>31846.951601951627</v>
      </c>
      <c r="Y14" s="9">
        <f>'D1'!Y14*Y$2</f>
        <v>0</v>
      </c>
      <c r="Z14" s="9">
        <f>'D1'!Z14*Z$2</f>
        <v>209288.49157394993</v>
      </c>
      <c r="AA14" s="9">
        <f>'D1'!AA14*AA$2</f>
        <v>0</v>
      </c>
      <c r="AB14" s="9">
        <f>'D1'!AB14*AB$2</f>
        <v>0</v>
      </c>
      <c r="AC14" s="9">
        <f>'D1'!AC14*AC$2</f>
        <v>0</v>
      </c>
      <c r="AD14" s="9">
        <f>'D1'!AD14*AD$2</f>
        <v>0</v>
      </c>
      <c r="AE14" s="9">
        <f>'D1'!AE14*AE$2</f>
        <v>0</v>
      </c>
      <c r="AF14" s="9">
        <f>'D1'!AF14*AF$2</f>
        <v>0</v>
      </c>
      <c r="AG14" s="9">
        <f>'D1'!AG14*AG$2</f>
        <v>0</v>
      </c>
      <c r="AH14" s="9">
        <f>'D1'!AH14*AH$2</f>
        <v>0</v>
      </c>
      <c r="AI14" s="9">
        <f>A!AI13*AI$2</f>
        <v>0</v>
      </c>
      <c r="AJ14" s="9"/>
      <c r="AK14" s="9"/>
      <c r="AL14" s="11"/>
      <c r="AM14" s="11"/>
      <c r="AN14" s="11"/>
      <c r="AP14" s="16"/>
    </row>
    <row r="15" spans="1:42" s="8" customFormat="1" ht="15">
      <c r="A15" s="8">
        <v>12</v>
      </c>
      <c r="B15" s="8">
        <v>12</v>
      </c>
      <c r="C15" s="8" t="s">
        <v>40</v>
      </c>
      <c r="D15" s="9">
        <f>'D1'!D15*D$2</f>
        <v>0</v>
      </c>
      <c r="E15" s="9">
        <f>'D1'!E15*E$2</f>
        <v>0</v>
      </c>
      <c r="F15" s="9">
        <f>'D1'!F15*F$2</f>
        <v>0</v>
      </c>
      <c r="G15" s="9">
        <f>'D1'!G15*G$2</f>
        <v>0</v>
      </c>
      <c r="H15" s="9">
        <f>'D1'!H15*H$2</f>
        <v>0</v>
      </c>
      <c r="I15" s="9">
        <f>'D1'!I15*I$2</f>
        <v>0</v>
      </c>
      <c r="J15" s="9">
        <f>'D1'!J15*J$2</f>
        <v>0</v>
      </c>
      <c r="K15" s="9">
        <f>'D1'!K15*K$2</f>
        <v>0</v>
      </c>
      <c r="L15" s="9">
        <f>'D1'!L15*L$2</f>
        <v>0</v>
      </c>
      <c r="M15" s="9">
        <f>'D1'!M15*M$2</f>
        <v>0</v>
      </c>
      <c r="N15" s="9">
        <f>'D1'!N15*N$2</f>
        <v>112811.14350416773</v>
      </c>
      <c r="O15" s="9">
        <f>'D1'!O15*O$2</f>
        <v>23049.66499707551</v>
      </c>
      <c r="P15" s="9">
        <f>'D1'!P15*P$2</f>
        <v>2548.051632592677</v>
      </c>
      <c r="Q15" s="9">
        <f>'D1'!Q15*Q$2</f>
        <v>9033.304002403293</v>
      </c>
      <c r="R15" s="9">
        <f>'D1'!R15*R$2</f>
        <v>6.969952723951706</v>
      </c>
      <c r="S15" s="9">
        <f>'D1'!S15*S$2</f>
        <v>0</v>
      </c>
      <c r="T15" s="9">
        <f>'D1'!T15*T$2</f>
        <v>0</v>
      </c>
      <c r="U15" s="9">
        <f>'D1'!U15*U$2</f>
        <v>0</v>
      </c>
      <c r="V15" s="9">
        <f>'D1'!V15*V$2</f>
        <v>0</v>
      </c>
      <c r="W15" s="9">
        <f>'D1'!W15*W$2</f>
        <v>0</v>
      </c>
      <c r="X15" s="9">
        <f>'D1'!X15*X$2</f>
        <v>11385.154032328683</v>
      </c>
      <c r="Y15" s="9">
        <f>'D1'!Y15*Y$2</f>
        <v>0</v>
      </c>
      <c r="Z15" s="9">
        <f>'D1'!Z15*Z$2</f>
        <v>7616.592182249935</v>
      </c>
      <c r="AA15" s="9">
        <f>'D1'!AA15*AA$2</f>
        <v>0</v>
      </c>
      <c r="AB15" s="9">
        <f>'D1'!AB15*AB$2</f>
        <v>0</v>
      </c>
      <c r="AC15" s="9">
        <f>'D1'!AC15*AC$2</f>
        <v>0</v>
      </c>
      <c r="AD15" s="9">
        <f>'D1'!AD15*AD$2</f>
        <v>0</v>
      </c>
      <c r="AE15" s="9">
        <f>'D1'!AE15*AE$2</f>
        <v>0</v>
      </c>
      <c r="AF15" s="9">
        <f>'D1'!AF15*AF$2</f>
        <v>0</v>
      </c>
      <c r="AG15" s="9">
        <f>'D1'!AG15*AG$2</f>
        <v>0</v>
      </c>
      <c r="AH15" s="9">
        <f>'D1'!AH15*AH$2</f>
        <v>0</v>
      </c>
      <c r="AI15" s="9">
        <f>A!AI14*AI$2</f>
        <v>0</v>
      </c>
      <c r="AJ15" s="9"/>
      <c r="AK15" s="9"/>
      <c r="AL15" s="11"/>
      <c r="AM15" s="11"/>
      <c r="AN15" s="11"/>
      <c r="AP15" s="16"/>
    </row>
    <row r="16" spans="1:42" s="8" customFormat="1" ht="15">
      <c r="A16" s="8">
        <v>13</v>
      </c>
      <c r="B16" s="8">
        <v>13</v>
      </c>
      <c r="C16" s="8" t="s">
        <v>243</v>
      </c>
      <c r="D16" s="9">
        <f>'D1'!D16*D$2</f>
        <v>0</v>
      </c>
      <c r="E16" s="9">
        <f>'D1'!E16*E$2</f>
        <v>3075.11085372648</v>
      </c>
      <c r="F16" s="9">
        <f>'D1'!F16*F$2</f>
        <v>0</v>
      </c>
      <c r="G16" s="9">
        <f>'D1'!G16*G$2</f>
        <v>0</v>
      </c>
      <c r="H16" s="9">
        <f>'D1'!H16*H$2</f>
        <v>0</v>
      </c>
      <c r="I16" s="9">
        <f>'D1'!I16*I$2</f>
        <v>0</v>
      </c>
      <c r="J16" s="9">
        <f>'D1'!J16*J$2</f>
        <v>0</v>
      </c>
      <c r="K16" s="9">
        <f>'D1'!K16*K$2</f>
        <v>0</v>
      </c>
      <c r="L16" s="9">
        <f>'D1'!L16*L$2</f>
        <v>0</v>
      </c>
      <c r="M16" s="9">
        <f>'D1'!M16*M$2</f>
        <v>0</v>
      </c>
      <c r="N16" s="9">
        <f>'D1'!N16*N$2</f>
        <v>10957.82928554592</v>
      </c>
      <c r="O16" s="9">
        <f>'D1'!O16*O$2</f>
        <v>7958.642711196612</v>
      </c>
      <c r="P16" s="9">
        <f>'D1'!P16*P$2</f>
        <v>2779.6300336072777</v>
      </c>
      <c r="Q16" s="9">
        <f>'D1'!Q16*Q$2</f>
        <v>3009.9430400376136</v>
      </c>
      <c r="R16" s="9">
        <f>'D1'!R16*R$2</f>
        <v>221.77122303442005</v>
      </c>
      <c r="S16" s="9">
        <f>'D1'!S16*S$2</f>
        <v>0</v>
      </c>
      <c r="T16" s="9">
        <f>'D1'!T16*T$2</f>
        <v>0</v>
      </c>
      <c r="U16" s="9">
        <f>'D1'!U16*U$2</f>
        <v>0</v>
      </c>
      <c r="V16" s="9">
        <f>'D1'!V16*V$2</f>
        <v>0</v>
      </c>
      <c r="W16" s="9">
        <f>'D1'!W16*W$2</f>
        <v>0</v>
      </c>
      <c r="X16" s="9">
        <f>'D1'!X16*X$2</f>
        <v>0</v>
      </c>
      <c r="Y16" s="9">
        <f>'D1'!Y16*Y$2</f>
        <v>0</v>
      </c>
      <c r="Z16" s="9">
        <f>'D1'!Z16*Z$2</f>
        <v>332.65854360001794</v>
      </c>
      <c r="AA16" s="9">
        <f>'D1'!AA16*AA$2</f>
        <v>0</v>
      </c>
      <c r="AB16" s="9">
        <f>'D1'!AB16*AB$2</f>
        <v>0</v>
      </c>
      <c r="AC16" s="9">
        <f>'D1'!AC16*AC$2</f>
        <v>0</v>
      </c>
      <c r="AD16" s="9">
        <f>'D1'!AD16*AD$2</f>
        <v>0</v>
      </c>
      <c r="AE16" s="9">
        <f>'D1'!AE16*AE$2</f>
        <v>0</v>
      </c>
      <c r="AF16" s="9">
        <f>'D1'!AF16*AF$2</f>
        <v>0</v>
      </c>
      <c r="AG16" s="9">
        <f>'D1'!AG16*AG$2</f>
        <v>0</v>
      </c>
      <c r="AH16" s="9">
        <f>'D1'!AH16*AH$2</f>
        <v>0</v>
      </c>
      <c r="AI16" s="9">
        <f>A!AI15*AI$2</f>
        <v>0</v>
      </c>
      <c r="AJ16" s="9"/>
      <c r="AK16" s="9"/>
      <c r="AL16" s="11"/>
      <c r="AM16" s="11"/>
      <c r="AN16" s="11"/>
      <c r="AP16" s="16"/>
    </row>
    <row r="17" spans="1:42" s="8" customFormat="1" ht="15">
      <c r="A17" s="8">
        <v>14</v>
      </c>
      <c r="B17" s="8">
        <v>14</v>
      </c>
      <c r="C17" s="8" t="s">
        <v>41</v>
      </c>
      <c r="D17" s="9">
        <f>'D1'!D17*D$2</f>
        <v>0</v>
      </c>
      <c r="E17" s="9">
        <f>'D1'!E17*E$2</f>
        <v>1579.4946223085228</v>
      </c>
      <c r="F17" s="9">
        <f>'D1'!F17*F$2</f>
        <v>0</v>
      </c>
      <c r="G17" s="9">
        <f>'D1'!G17*G$2</f>
        <v>0</v>
      </c>
      <c r="H17" s="9">
        <f>'D1'!H17*H$2</f>
        <v>0</v>
      </c>
      <c r="I17" s="9">
        <f>'D1'!I17*I$2</f>
        <v>0</v>
      </c>
      <c r="J17" s="9">
        <f>'D1'!J17*J$2</f>
        <v>0</v>
      </c>
      <c r="K17" s="9">
        <f>'D1'!K17*K$2</f>
        <v>0</v>
      </c>
      <c r="L17" s="9">
        <f>'D1'!L17*L$2</f>
        <v>0</v>
      </c>
      <c r="M17" s="9">
        <f>'D1'!M17*M$2</f>
        <v>0</v>
      </c>
      <c r="N17" s="9">
        <f>'D1'!N17*N$2</f>
        <v>280249.67752331775</v>
      </c>
      <c r="O17" s="9">
        <f>'D1'!O17*O$2</f>
        <v>386278.74882330006</v>
      </c>
      <c r="P17" s="9">
        <f>'D1'!P17*P$2</f>
        <v>17378.02917614013</v>
      </c>
      <c r="Q17" s="9">
        <f>'D1'!Q17*Q$2</f>
        <v>2212.110066137039</v>
      </c>
      <c r="R17" s="9">
        <f>'D1'!R17*R$2</f>
        <v>314.28150464302405</v>
      </c>
      <c r="S17" s="9">
        <f>'D1'!S17*S$2</f>
        <v>0</v>
      </c>
      <c r="T17" s="9">
        <f>'D1'!T17*T$2</f>
        <v>0</v>
      </c>
      <c r="U17" s="9">
        <f>'D1'!U17*U$2</f>
        <v>359.13126993119994</v>
      </c>
      <c r="V17" s="9">
        <f>'D1'!V17*V$2</f>
        <v>3894.3376559999997</v>
      </c>
      <c r="W17" s="9">
        <f>'D1'!W17*W$2</f>
        <v>31115.6459526838</v>
      </c>
      <c r="X17" s="9">
        <f>'D1'!X17*X$2</f>
        <v>32633.943816167888</v>
      </c>
      <c r="Y17" s="9">
        <f>'D1'!Y17*Y$2</f>
        <v>0</v>
      </c>
      <c r="Z17" s="9">
        <f>'D1'!Z17*Z$2</f>
        <v>98977.04438354986</v>
      </c>
      <c r="AA17" s="9">
        <f>'D1'!AA17*AA$2</f>
        <v>0</v>
      </c>
      <c r="AB17" s="9">
        <f>'D1'!AB17*AB$2</f>
        <v>0</v>
      </c>
      <c r="AC17" s="9">
        <f>'D1'!AC17*AC$2</f>
        <v>0</v>
      </c>
      <c r="AD17" s="9">
        <f>'D1'!AD17*AD$2</f>
        <v>0</v>
      </c>
      <c r="AE17" s="9">
        <f>'D1'!AE17*AE$2</f>
        <v>0</v>
      </c>
      <c r="AF17" s="9">
        <f>'D1'!AF17*AF$2</f>
        <v>0</v>
      </c>
      <c r="AG17" s="9">
        <f>'D1'!AG17*AG$2</f>
        <v>0</v>
      </c>
      <c r="AH17" s="9">
        <f>'D1'!AH17*AH$2</f>
        <v>0</v>
      </c>
      <c r="AI17" s="9">
        <f>A!AI16*AI$2</f>
        <v>0</v>
      </c>
      <c r="AJ17" s="9"/>
      <c r="AK17" s="9"/>
      <c r="AL17" s="11"/>
      <c r="AM17" s="11"/>
      <c r="AN17" s="11"/>
      <c r="AP17" s="16"/>
    </row>
    <row r="18" spans="1:42" s="8" customFormat="1" ht="15">
      <c r="A18" s="8">
        <v>15</v>
      </c>
      <c r="B18" s="8">
        <v>15</v>
      </c>
      <c r="C18" s="8" t="s">
        <v>206</v>
      </c>
      <c r="D18" s="9">
        <f>'D1'!D18*D$2</f>
        <v>0</v>
      </c>
      <c r="E18" s="9">
        <f>'D1'!E18*E$2</f>
        <v>110.97756333213509</v>
      </c>
      <c r="F18" s="9">
        <f>'D1'!F18*F$2</f>
        <v>0</v>
      </c>
      <c r="G18" s="9">
        <f>'D1'!G18*G$2</f>
        <v>0</v>
      </c>
      <c r="H18" s="9">
        <f>'D1'!H18*H$2</f>
        <v>0</v>
      </c>
      <c r="I18" s="9">
        <f>'D1'!I18*I$2</f>
        <v>0</v>
      </c>
      <c r="J18" s="9">
        <f>'D1'!J18*J$2</f>
        <v>0</v>
      </c>
      <c r="K18" s="9">
        <f>'D1'!K18*K$2</f>
        <v>0</v>
      </c>
      <c r="L18" s="9">
        <f>'D1'!L18*L$2</f>
        <v>0</v>
      </c>
      <c r="M18" s="9">
        <f>'D1'!M18*M$2</f>
        <v>0</v>
      </c>
      <c r="N18" s="9">
        <f>'D1'!N18*N$2</f>
        <v>57590.39601952573</v>
      </c>
      <c r="O18" s="9">
        <f>'D1'!O18*O$2</f>
        <v>6924.348784992083</v>
      </c>
      <c r="P18" s="9">
        <f>'D1'!P18*P$2</f>
        <v>19952.960444564782</v>
      </c>
      <c r="Q18" s="9">
        <f>'D1'!Q18*Q$2</f>
        <v>1282.9265416553817</v>
      </c>
      <c r="R18" s="9">
        <f>'D1'!R18*R$2</f>
        <v>828.7907420829725</v>
      </c>
      <c r="S18" s="9">
        <f>'D1'!S18*S$2</f>
        <v>0</v>
      </c>
      <c r="T18" s="9">
        <f>'D1'!T18*T$2</f>
        <v>0</v>
      </c>
      <c r="U18" s="9">
        <f>'D1'!U18*U$2</f>
        <v>0</v>
      </c>
      <c r="V18" s="9">
        <f>'D1'!V18*V$2</f>
        <v>0</v>
      </c>
      <c r="W18" s="9">
        <f>'D1'!W18*W$2</f>
        <v>0</v>
      </c>
      <c r="X18" s="9">
        <f>'D1'!X18*X$2</f>
        <v>7660.057551704921</v>
      </c>
      <c r="Y18" s="9">
        <f>'D1'!Y18*Y$2</f>
        <v>0</v>
      </c>
      <c r="Z18" s="9">
        <f>'D1'!Z18*Z$2</f>
        <v>18979.106978699998</v>
      </c>
      <c r="AA18" s="9">
        <f>'D1'!AA18*AA$2</f>
        <v>0</v>
      </c>
      <c r="AB18" s="9">
        <f>'D1'!AB18*AB$2</f>
        <v>0</v>
      </c>
      <c r="AC18" s="9">
        <f>'D1'!AC18*AC$2</f>
        <v>0</v>
      </c>
      <c r="AD18" s="9">
        <f>'D1'!AD18*AD$2</f>
        <v>0</v>
      </c>
      <c r="AE18" s="9">
        <f>'D1'!AE18*AE$2</f>
        <v>0</v>
      </c>
      <c r="AF18" s="9">
        <f>'D1'!AF18*AF$2</f>
        <v>0</v>
      </c>
      <c r="AG18" s="9">
        <f>'D1'!AG18*AG$2</f>
        <v>0</v>
      </c>
      <c r="AH18" s="9">
        <f>'D1'!AH18*AH$2</f>
        <v>0</v>
      </c>
      <c r="AI18" s="9">
        <f>A!AI17*AI$2</f>
        <v>0</v>
      </c>
      <c r="AJ18" s="9"/>
      <c r="AK18" s="9"/>
      <c r="AL18" s="11"/>
      <c r="AM18" s="11"/>
      <c r="AN18" s="11"/>
      <c r="AP18" s="16"/>
    </row>
    <row r="19" spans="1:42" s="8" customFormat="1" ht="15">
      <c r="A19" s="8">
        <v>16</v>
      </c>
      <c r="B19" s="8">
        <v>16</v>
      </c>
      <c r="C19" s="8" t="s">
        <v>42</v>
      </c>
      <c r="D19" s="9">
        <f>'D1'!D19*D$2</f>
        <v>0</v>
      </c>
      <c r="E19" s="9">
        <f>'D1'!E19*E$2</f>
        <v>0</v>
      </c>
      <c r="F19" s="9">
        <f>'D1'!F19*F$2</f>
        <v>63.74023747200006</v>
      </c>
      <c r="G19" s="9">
        <f>'D1'!G19*G$2</f>
        <v>0</v>
      </c>
      <c r="H19" s="9">
        <f>'D1'!H19*H$2</f>
        <v>0</v>
      </c>
      <c r="I19" s="9">
        <f>'D1'!I19*I$2</f>
        <v>0</v>
      </c>
      <c r="J19" s="9">
        <f>'D1'!J19*J$2</f>
        <v>0</v>
      </c>
      <c r="K19" s="9">
        <f>'D1'!K19*K$2</f>
        <v>0</v>
      </c>
      <c r="L19" s="9">
        <f>'D1'!L19*L$2</f>
        <v>0</v>
      </c>
      <c r="M19" s="9">
        <f>'D1'!M19*M$2</f>
        <v>0</v>
      </c>
      <c r="N19" s="9">
        <f>'D1'!N19*N$2</f>
        <v>61316.07309398623</v>
      </c>
      <c r="O19" s="9">
        <f>'D1'!O19*O$2</f>
        <v>25854.418143984964</v>
      </c>
      <c r="P19" s="9">
        <f>'D1'!P19*P$2</f>
        <v>17067.19031049257</v>
      </c>
      <c r="Q19" s="9">
        <f>'D1'!Q19*Q$2</f>
        <v>26646.092380069644</v>
      </c>
      <c r="R19" s="9">
        <f>'D1'!R19*R$2</f>
        <v>957.4180514428821</v>
      </c>
      <c r="S19" s="9">
        <f>'D1'!S19*S$2</f>
        <v>0</v>
      </c>
      <c r="T19" s="9">
        <f>'D1'!T19*T$2</f>
        <v>0</v>
      </c>
      <c r="U19" s="9">
        <f>'D1'!U19*U$2</f>
        <v>0</v>
      </c>
      <c r="V19" s="9">
        <f>'D1'!V19*V$2</f>
        <v>0</v>
      </c>
      <c r="W19" s="9">
        <f>'D1'!W19*W$2</f>
        <v>0.21878165454201257</v>
      </c>
      <c r="X19" s="9">
        <f>'D1'!X19*X$2</f>
        <v>3043.0365616362365</v>
      </c>
      <c r="Y19" s="9">
        <f>'D1'!Y19*Y$2</f>
        <v>0</v>
      </c>
      <c r="Z19" s="9">
        <f>'D1'!Z19*Z$2</f>
        <v>29574.9843921</v>
      </c>
      <c r="AA19" s="9">
        <f>'D1'!AA19*AA$2</f>
        <v>0</v>
      </c>
      <c r="AB19" s="9">
        <f>'D1'!AB19*AB$2</f>
        <v>0</v>
      </c>
      <c r="AC19" s="9">
        <f>'D1'!AC19*AC$2</f>
        <v>0</v>
      </c>
      <c r="AD19" s="9">
        <f>'D1'!AD19*AD$2</f>
        <v>0</v>
      </c>
      <c r="AE19" s="9">
        <f>'D1'!AE19*AE$2</f>
        <v>0</v>
      </c>
      <c r="AF19" s="9">
        <f>'D1'!AF19*AF$2</f>
        <v>0</v>
      </c>
      <c r="AG19" s="9">
        <f>'D1'!AG19*AG$2</f>
        <v>0</v>
      </c>
      <c r="AH19" s="9">
        <f>'D1'!AH19*AH$2</f>
        <v>0</v>
      </c>
      <c r="AI19" s="9">
        <f>A!AI18*AI$2</f>
        <v>0</v>
      </c>
      <c r="AJ19" s="9"/>
      <c r="AK19" s="9"/>
      <c r="AL19" s="11"/>
      <c r="AM19" s="11"/>
      <c r="AN19" s="11"/>
      <c r="AP19" s="16"/>
    </row>
    <row r="20" spans="1:42" s="8" customFormat="1" ht="15">
      <c r="A20" s="8">
        <v>17</v>
      </c>
      <c r="B20" s="8">
        <v>17</v>
      </c>
      <c r="C20" s="8" t="s">
        <v>43</v>
      </c>
      <c r="D20" s="9">
        <f>'D1'!D20*D$2</f>
        <v>0</v>
      </c>
      <c r="E20" s="9">
        <f>'D1'!E20*E$2</f>
        <v>0</v>
      </c>
      <c r="F20" s="9">
        <f>'D1'!F20*F$2</f>
        <v>63.74023747200006</v>
      </c>
      <c r="G20" s="9">
        <f>'D1'!G20*G$2</f>
        <v>0</v>
      </c>
      <c r="H20" s="9">
        <f>'D1'!H20*H$2</f>
        <v>0</v>
      </c>
      <c r="I20" s="9">
        <f>'D1'!I20*I$2</f>
        <v>0</v>
      </c>
      <c r="J20" s="9">
        <f>'D1'!J20*J$2</f>
        <v>0</v>
      </c>
      <c r="K20" s="9">
        <f>'D1'!K20*K$2</f>
        <v>0</v>
      </c>
      <c r="L20" s="9">
        <f>'D1'!L20*L$2</f>
        <v>0</v>
      </c>
      <c r="M20" s="9">
        <f>'D1'!M20*M$2</f>
        <v>0</v>
      </c>
      <c r="N20" s="9">
        <f>'D1'!N20*N$2</f>
        <v>61344.796106530004</v>
      </c>
      <c r="O20" s="9">
        <f>'D1'!O20*O$2</f>
        <v>2516.1470513534746</v>
      </c>
      <c r="P20" s="9">
        <f>'D1'!P20*P$2</f>
        <v>19358.851570533254</v>
      </c>
      <c r="Q20" s="9">
        <f>'D1'!Q20*Q$2</f>
        <v>3299.7482230659302</v>
      </c>
      <c r="R20" s="9">
        <f>'D1'!R20*R$2</f>
        <v>821.8207893589765</v>
      </c>
      <c r="S20" s="9">
        <f>'D1'!S20*S$2</f>
        <v>0</v>
      </c>
      <c r="T20" s="9">
        <f>'D1'!T20*T$2</f>
        <v>0</v>
      </c>
      <c r="U20" s="9">
        <f>'D1'!U20*U$2</f>
        <v>0</v>
      </c>
      <c r="V20" s="9">
        <f>'D1'!V20*V$2</f>
        <v>0</v>
      </c>
      <c r="W20" s="9">
        <f>'D1'!W20*W$2</f>
        <v>0</v>
      </c>
      <c r="X20" s="9">
        <f>'D1'!X20*X$2</f>
        <v>11699.95091801518</v>
      </c>
      <c r="Y20" s="9">
        <f>'D1'!Y20*Y$2</f>
        <v>0</v>
      </c>
      <c r="Z20" s="9">
        <f>'D1'!Z20*Z$2</f>
        <v>23711.291894700076</v>
      </c>
      <c r="AA20" s="9">
        <f>'D1'!AA20*AA$2</f>
        <v>0</v>
      </c>
      <c r="AB20" s="9">
        <f>'D1'!AB20*AB$2</f>
        <v>0</v>
      </c>
      <c r="AC20" s="9">
        <f>'D1'!AC20*AC$2</f>
        <v>0</v>
      </c>
      <c r="AD20" s="9">
        <f>'D1'!AD20*AD$2</f>
        <v>0</v>
      </c>
      <c r="AE20" s="9">
        <f>'D1'!AE20*AE$2</f>
        <v>0</v>
      </c>
      <c r="AF20" s="9">
        <f>'D1'!AF20*AF$2</f>
        <v>0</v>
      </c>
      <c r="AG20" s="9">
        <f>'D1'!AG20*AG$2</f>
        <v>0</v>
      </c>
      <c r="AH20" s="9">
        <f>'D1'!AH20*AH$2</f>
        <v>0</v>
      </c>
      <c r="AI20" s="9">
        <f>A!AI19*AI$2</f>
        <v>0</v>
      </c>
      <c r="AJ20" s="9"/>
      <c r="AK20" s="9"/>
      <c r="AL20" s="11"/>
      <c r="AM20" s="11"/>
      <c r="AN20" s="11"/>
      <c r="AP20" s="16"/>
    </row>
    <row r="21" spans="1:42" s="8" customFormat="1" ht="15">
      <c r="A21" s="8">
        <v>18</v>
      </c>
      <c r="B21" s="8">
        <v>18</v>
      </c>
      <c r="C21" s="8" t="s">
        <v>44</v>
      </c>
      <c r="D21" s="9">
        <f>'D1'!D21*D$2</f>
        <v>0</v>
      </c>
      <c r="E21" s="9">
        <f>'D1'!E21*E$2</f>
        <v>814425.6241910495</v>
      </c>
      <c r="F21" s="9">
        <f>'D1'!F21*F$2</f>
        <v>16068.736810476</v>
      </c>
      <c r="G21" s="9">
        <f>'D1'!G21*G$2</f>
        <v>0</v>
      </c>
      <c r="H21" s="9">
        <f>'D1'!H21*H$2</f>
        <v>0</v>
      </c>
      <c r="I21" s="9">
        <f>'D1'!I21*I$2</f>
        <v>0</v>
      </c>
      <c r="J21" s="9">
        <f>'D1'!J21*J$2</f>
        <v>0</v>
      </c>
      <c r="K21" s="9">
        <f>'D1'!K21*K$2</f>
        <v>0</v>
      </c>
      <c r="L21" s="9">
        <f>'D1'!L21*L$2</f>
        <v>0</v>
      </c>
      <c r="M21" s="9">
        <f>'D1'!M21*M$2</f>
        <v>0</v>
      </c>
      <c r="N21" s="9">
        <f>'D1'!N21*N$2</f>
        <v>176248.18431390324</v>
      </c>
      <c r="O21" s="9">
        <f>'D1'!O21*O$2</f>
        <v>2830244.976177114</v>
      </c>
      <c r="P21" s="9">
        <f>'D1'!P21*P$2</f>
        <v>96617.81716617903</v>
      </c>
      <c r="Q21" s="9">
        <f>'D1'!Q21*Q$2</f>
        <v>3230.2505772557442</v>
      </c>
      <c r="R21" s="9">
        <f>'D1'!R21*R$2</f>
        <v>1177.9220103457108</v>
      </c>
      <c r="S21" s="9">
        <f>'D1'!S21*S$2</f>
        <v>0</v>
      </c>
      <c r="T21" s="9">
        <f>'D1'!T21*T$2</f>
        <v>0</v>
      </c>
      <c r="U21" s="9">
        <f>'D1'!U21*U$2</f>
        <v>30.228029572090783</v>
      </c>
      <c r="V21" s="9">
        <f>'D1'!V21*V$2</f>
        <v>50522.23347555554</v>
      </c>
      <c r="W21" s="9">
        <f>'D1'!W21*W$2</f>
        <v>189795.4828004796</v>
      </c>
      <c r="X21" s="9">
        <f>'D1'!X21*X$2</f>
        <v>170987.17507538784</v>
      </c>
      <c r="Y21" s="9">
        <f>'D1'!Y21*Y$2</f>
        <v>1.2689429011851623</v>
      </c>
      <c r="Z21" s="9">
        <f>'D1'!Z21*Z$2</f>
        <v>164982.82463145</v>
      </c>
      <c r="AA21" s="9">
        <f>'D1'!AA21*AA$2</f>
        <v>4722436.69345</v>
      </c>
      <c r="AB21" s="9">
        <f>'D1'!AB21*AB$2</f>
        <v>122253.13917839999</v>
      </c>
      <c r="AC21" s="9">
        <f>'D1'!AC21*AC$2</f>
        <v>31076.181818181816</v>
      </c>
      <c r="AD21" s="9">
        <f>'D1'!AD21*AD$2</f>
        <v>0</v>
      </c>
      <c r="AE21" s="9">
        <f>'D1'!AE21*AE$2</f>
        <v>0</v>
      </c>
      <c r="AF21" s="9">
        <f>'D1'!AF21*AF$2</f>
        <v>0</v>
      </c>
      <c r="AG21" s="9">
        <f>'D1'!AG21*AG$2</f>
        <v>0</v>
      </c>
      <c r="AH21" s="9">
        <f>'D1'!AH21*AH$2</f>
        <v>0</v>
      </c>
      <c r="AI21" s="9">
        <f>A!AI20*AI$2</f>
        <v>65394.45173745174</v>
      </c>
      <c r="AJ21" s="9"/>
      <c r="AK21" s="9"/>
      <c r="AL21" s="11"/>
      <c r="AM21" s="11"/>
      <c r="AN21" s="11"/>
      <c r="AP21" s="16"/>
    </row>
    <row r="22" spans="1:42" s="8" customFormat="1" ht="15">
      <c r="A22" s="8">
        <v>19</v>
      </c>
      <c r="B22" s="8">
        <v>19</v>
      </c>
      <c r="C22" s="8" t="s">
        <v>45</v>
      </c>
      <c r="D22" s="9">
        <f>'D1'!D22*D$2</f>
        <v>0</v>
      </c>
      <c r="E22" s="9">
        <f>'D1'!E22*E$2</f>
        <v>11130.017252786778</v>
      </c>
      <c r="F22" s="9">
        <f>'D1'!F22*F$2</f>
        <v>0</v>
      </c>
      <c r="G22" s="9">
        <f>'D1'!G22*G$2</f>
        <v>0</v>
      </c>
      <c r="H22" s="9">
        <f>'D1'!H22*H$2</f>
        <v>0</v>
      </c>
      <c r="I22" s="9">
        <f>'D1'!I22*I$2</f>
        <v>0</v>
      </c>
      <c r="J22" s="9">
        <f>'D1'!J22*J$2</f>
        <v>0</v>
      </c>
      <c r="K22" s="9">
        <f>'D1'!K22*K$2</f>
        <v>0</v>
      </c>
      <c r="L22" s="9">
        <f>'D1'!L22*L$2</f>
        <v>0</v>
      </c>
      <c r="M22" s="9">
        <f>'D1'!M22*M$2</f>
        <v>0</v>
      </c>
      <c r="N22" s="9">
        <f>'D1'!N22*N$2</f>
        <v>96436.00287906823</v>
      </c>
      <c r="O22" s="9">
        <f>'D1'!O22*O$2</f>
        <v>105024.0511737914</v>
      </c>
      <c r="P22" s="9">
        <f>'D1'!P22*P$2</f>
        <v>35268.14987595255</v>
      </c>
      <c r="Q22" s="9">
        <f>'D1'!Q22*Q$2</f>
        <v>1784.699544404707</v>
      </c>
      <c r="R22" s="9">
        <f>'D1'!R22*R$2</f>
        <v>1549.8640329777134</v>
      </c>
      <c r="S22" s="9">
        <f>'D1'!S22*S$2</f>
        <v>0</v>
      </c>
      <c r="T22" s="9">
        <f>'D1'!T22*T$2</f>
        <v>0</v>
      </c>
      <c r="U22" s="9">
        <f>'D1'!U22*U$2</f>
        <v>0</v>
      </c>
      <c r="V22" s="9">
        <f>'D1'!V22*V$2</f>
        <v>33.3257858957001</v>
      </c>
      <c r="W22" s="9">
        <f>'D1'!W22*W$2</f>
        <v>0</v>
      </c>
      <c r="X22" s="9">
        <f>'D1'!X22*X$2</f>
        <v>63405.33939202392</v>
      </c>
      <c r="Y22" s="9">
        <f>'D1'!Y22*Y$2</f>
        <v>2.5378858023703246</v>
      </c>
      <c r="Z22" s="9">
        <f>'D1'!Z22*Z$2</f>
        <v>30723.47630054996</v>
      </c>
      <c r="AA22" s="9">
        <f>'D1'!AA22*AA$2</f>
        <v>0</v>
      </c>
      <c r="AB22" s="9">
        <f>'D1'!AB22*AB$2</f>
        <v>0</v>
      </c>
      <c r="AC22" s="9">
        <f>'D1'!AC22*AC$2</f>
        <v>0</v>
      </c>
      <c r="AD22" s="9">
        <f>'D1'!AD22*AD$2</f>
        <v>0</v>
      </c>
      <c r="AE22" s="9">
        <f>'D1'!AE22*AE$2</f>
        <v>0</v>
      </c>
      <c r="AF22" s="9">
        <f>'D1'!AF22*AF$2</f>
        <v>0</v>
      </c>
      <c r="AG22" s="9">
        <f>'D1'!AG22*AG$2</f>
        <v>0</v>
      </c>
      <c r="AH22" s="9">
        <f>'D1'!AH22*AH$2</f>
        <v>0</v>
      </c>
      <c r="AI22" s="9">
        <f>A!AI21*AI$2</f>
        <v>0</v>
      </c>
      <c r="AJ22" s="9"/>
      <c r="AK22" s="9"/>
      <c r="AL22" s="11"/>
      <c r="AM22" s="11"/>
      <c r="AN22" s="11"/>
      <c r="AP22" s="16"/>
    </row>
    <row r="23" spans="1:42" s="8" customFormat="1" ht="15">
      <c r="A23" s="8">
        <v>20</v>
      </c>
      <c r="B23" s="8">
        <v>20</v>
      </c>
      <c r="C23" s="8" t="s">
        <v>46</v>
      </c>
      <c r="D23" s="9">
        <f>'D1'!D23*D$2</f>
        <v>0</v>
      </c>
      <c r="E23" s="9">
        <f>'D1'!E23*E$2</f>
        <v>0</v>
      </c>
      <c r="F23" s="9">
        <f>'D1'!F23*F$2</f>
        <v>0</v>
      </c>
      <c r="G23" s="9">
        <f>'D1'!G23*G$2</f>
        <v>0</v>
      </c>
      <c r="H23" s="9">
        <f>'D1'!H23*H$2</f>
        <v>0</v>
      </c>
      <c r="I23" s="9">
        <f>'D1'!I23*I$2</f>
        <v>0</v>
      </c>
      <c r="J23" s="9">
        <f>'D1'!J23*J$2</f>
        <v>0</v>
      </c>
      <c r="K23" s="9">
        <f>'D1'!K23*K$2</f>
        <v>0</v>
      </c>
      <c r="L23" s="9">
        <f>'D1'!L23*L$2</f>
        <v>0</v>
      </c>
      <c r="M23" s="9">
        <f>'D1'!M23*M$2</f>
        <v>0</v>
      </c>
      <c r="N23" s="9">
        <f>'D1'!N23*N$2</f>
        <v>64578.402623986076</v>
      </c>
      <c r="O23" s="9">
        <f>'D1'!O23*O$2</f>
        <v>3831.7220453078144</v>
      </c>
      <c r="P23" s="9">
        <f>'D1'!P23*P$2</f>
        <v>23298.441273508473</v>
      </c>
      <c r="Q23" s="9">
        <f>'D1'!Q23*Q$2</f>
        <v>946.5579359342387</v>
      </c>
      <c r="R23" s="9">
        <f>'D1'!R23*R$2</f>
        <v>1378.7833752083643</v>
      </c>
      <c r="S23" s="9">
        <f>'D1'!S23*S$2</f>
        <v>0</v>
      </c>
      <c r="T23" s="9">
        <f>'D1'!T23*T$2</f>
        <v>0</v>
      </c>
      <c r="U23" s="9">
        <f>'D1'!U23*U$2</f>
        <v>0</v>
      </c>
      <c r="V23" s="9">
        <f>'D1'!V23*V$2</f>
        <v>0</v>
      </c>
      <c r="W23" s="9">
        <f>'D1'!W23*W$2</f>
        <v>0</v>
      </c>
      <c r="X23" s="9">
        <f>'D1'!X23*X$2</f>
        <v>142471.8238469516</v>
      </c>
      <c r="Y23" s="9">
        <f>'D1'!Y23*Y$2</f>
        <v>0</v>
      </c>
      <c r="Z23" s="9">
        <f>'D1'!Z23*Z$2</f>
        <v>246000.4073257499</v>
      </c>
      <c r="AA23" s="9">
        <f>'D1'!AA23*AA$2</f>
        <v>0</v>
      </c>
      <c r="AB23" s="9">
        <f>'D1'!AB23*AB$2</f>
        <v>0</v>
      </c>
      <c r="AC23" s="9">
        <f>'D1'!AC23*AC$2</f>
        <v>0</v>
      </c>
      <c r="AD23" s="9">
        <f>'D1'!AD23*AD$2</f>
        <v>0</v>
      </c>
      <c r="AE23" s="9">
        <f>'D1'!AE23*AE$2</f>
        <v>0</v>
      </c>
      <c r="AF23" s="9">
        <f>'D1'!AF23*AF$2</f>
        <v>0</v>
      </c>
      <c r="AG23" s="9">
        <f>'D1'!AG23*AG$2</f>
        <v>0</v>
      </c>
      <c r="AH23" s="9">
        <f>'D1'!AH23*AH$2</f>
        <v>0</v>
      </c>
      <c r="AI23" s="9">
        <f>A!AI22*AI$2</f>
        <v>0</v>
      </c>
      <c r="AJ23" s="9"/>
      <c r="AK23" s="9"/>
      <c r="AL23" s="11"/>
      <c r="AM23" s="11"/>
      <c r="AN23" s="11"/>
      <c r="AP23" s="16"/>
    </row>
    <row r="24" spans="1:42" s="8" customFormat="1" ht="15">
      <c r="A24" s="8">
        <v>21</v>
      </c>
      <c r="B24" s="8">
        <v>21</v>
      </c>
      <c r="C24" s="8" t="s">
        <v>47</v>
      </c>
      <c r="D24" s="9">
        <f>'D1'!D24*D$2</f>
        <v>0</v>
      </c>
      <c r="E24" s="9">
        <f>'D1'!E24*E$2</f>
        <v>130674.14516841431</v>
      </c>
      <c r="F24" s="9">
        <f>'D1'!F24*F$2</f>
        <v>2359.27406754</v>
      </c>
      <c r="G24" s="9">
        <f>'D1'!G24*G$2</f>
        <v>0</v>
      </c>
      <c r="H24" s="9">
        <f>'D1'!H24*H$2</f>
        <v>22421.00078639949</v>
      </c>
      <c r="I24" s="9">
        <f>'D1'!I24*I$2</f>
        <v>2372.070619084832</v>
      </c>
      <c r="J24" s="9">
        <f>'D1'!J24*J$2</f>
        <v>0</v>
      </c>
      <c r="K24" s="9">
        <f>'D1'!K24*K$2</f>
        <v>372.6130018779563</v>
      </c>
      <c r="L24" s="9">
        <f>'D1'!L24*L$2</f>
        <v>0</v>
      </c>
      <c r="M24" s="9">
        <f>'D1'!M24*M$2</f>
        <v>0</v>
      </c>
      <c r="N24" s="9">
        <f>'D1'!N24*N$2</f>
        <v>18499.131815855548</v>
      </c>
      <c r="O24" s="9">
        <f>'D1'!O24*O$2</f>
        <v>37655.77044219836</v>
      </c>
      <c r="P24" s="9">
        <f>'D1'!P24*P$2</f>
        <v>1157.8920050731845</v>
      </c>
      <c r="Q24" s="9">
        <f>'D1'!Q24*Q$2</f>
        <v>509.4177437883838</v>
      </c>
      <c r="R24" s="9">
        <f>'D1'!R24*R$2</f>
        <v>6.969952723951706</v>
      </c>
      <c r="S24" s="9">
        <f>'D1'!S24*S$2</f>
        <v>0</v>
      </c>
      <c r="T24" s="9">
        <f>'D1'!T24*T$2</f>
        <v>0</v>
      </c>
      <c r="U24" s="9">
        <f>'D1'!U24*U$2</f>
        <v>21367.633632838795</v>
      </c>
      <c r="V24" s="9">
        <f>'D1'!V24*V$2</f>
        <v>12750.604248333444</v>
      </c>
      <c r="W24" s="9">
        <f>'D1'!W24*W$2</f>
        <v>13976.430531817909</v>
      </c>
      <c r="X24" s="9">
        <f>'D1'!X24*X$2</f>
        <v>0</v>
      </c>
      <c r="Y24" s="9">
        <f>'D1'!Y24*Y$2</f>
        <v>0</v>
      </c>
      <c r="Z24" s="9">
        <f>'D1'!Z24*Z$2</f>
        <v>12184.790492249957</v>
      </c>
      <c r="AA24" s="9">
        <f>'D1'!AA24*AA$2</f>
        <v>0</v>
      </c>
      <c r="AB24" s="9">
        <f>'D1'!AB24*AB$2</f>
        <v>0</v>
      </c>
      <c r="AC24" s="9">
        <f>'D1'!AC24*AC$2</f>
        <v>0</v>
      </c>
      <c r="AD24" s="9">
        <f>'D1'!AD24*AD$2</f>
        <v>0</v>
      </c>
      <c r="AE24" s="9">
        <f>'D1'!AE24*AE$2</f>
        <v>0</v>
      </c>
      <c r="AF24" s="9">
        <f>'D1'!AF24*AF$2</f>
        <v>20.61008009661017</v>
      </c>
      <c r="AG24" s="9">
        <f>'D1'!AG24*AG$2</f>
        <v>0</v>
      </c>
      <c r="AH24" s="9">
        <f>'D1'!AH24*AH$2</f>
        <v>0</v>
      </c>
      <c r="AI24" s="9">
        <f>A!AI23*AI$2</f>
        <v>33956.21235521236</v>
      </c>
      <c r="AJ24" s="9"/>
      <c r="AK24" s="9"/>
      <c r="AL24" s="11"/>
      <c r="AM24" s="11"/>
      <c r="AN24" s="11"/>
      <c r="AP24" s="16"/>
    </row>
    <row r="25" spans="1:42" s="8" customFormat="1" ht="15">
      <c r="A25" s="8">
        <v>22</v>
      </c>
      <c r="B25" s="8">
        <v>22</v>
      </c>
      <c r="C25" s="8" t="s">
        <v>48</v>
      </c>
      <c r="D25" s="9">
        <f>'D1'!D25*D$2</f>
        <v>0</v>
      </c>
      <c r="E25" s="9">
        <f>'D1'!E25*E$2</f>
        <v>122932.81490760656</v>
      </c>
      <c r="F25" s="9">
        <f>'D1'!F25*F$2</f>
        <v>86976.209873772</v>
      </c>
      <c r="G25" s="9">
        <f>'D1'!G25*G$2</f>
        <v>0</v>
      </c>
      <c r="H25" s="9">
        <f>'D1'!H25*H$2</f>
        <v>2277.395735056197</v>
      </c>
      <c r="I25" s="9">
        <f>'D1'!I25*I$2</f>
        <v>0</v>
      </c>
      <c r="J25" s="9">
        <f>'D1'!J25*J$2</f>
        <v>0</v>
      </c>
      <c r="K25" s="9">
        <f>'D1'!K25*K$2</f>
        <v>0</v>
      </c>
      <c r="L25" s="9">
        <f>'D1'!L25*L$2</f>
        <v>0</v>
      </c>
      <c r="M25" s="9">
        <f>'D1'!M25*M$2</f>
        <v>0</v>
      </c>
      <c r="N25" s="9">
        <f>'D1'!N25*N$2</f>
        <v>216628.2047382994</v>
      </c>
      <c r="O25" s="9">
        <f>'D1'!O25*O$2</f>
        <v>731577.6295860482</v>
      </c>
      <c r="P25" s="9">
        <f>'D1'!P25*P$2</f>
        <v>23554.83164606047</v>
      </c>
      <c r="Q25" s="9">
        <f>'D1'!Q25*Q$2</f>
        <v>716.5207283026317</v>
      </c>
      <c r="R25" s="9">
        <f>'D1'!R25*R$2</f>
        <v>257.2546187199521</v>
      </c>
      <c r="S25" s="9">
        <f>'D1'!S25*S$2</f>
        <v>0</v>
      </c>
      <c r="T25" s="9">
        <f>'D1'!T25*T$2</f>
        <v>0</v>
      </c>
      <c r="U25" s="9">
        <f>'D1'!U25*U$2</f>
        <v>225228.69421228245</v>
      </c>
      <c r="V25" s="9">
        <f>'D1'!V25*V$2</f>
        <v>56604.94233779248</v>
      </c>
      <c r="W25" s="9">
        <f>'D1'!W25*W$2</f>
        <v>83142.76010931529</v>
      </c>
      <c r="X25" s="9">
        <f>'D1'!X25*X$2</f>
        <v>0</v>
      </c>
      <c r="Y25" s="9">
        <f>'D1'!Y25*Y$2</f>
        <v>0</v>
      </c>
      <c r="Z25" s="9">
        <f>'D1'!Z25*Z$2</f>
        <v>116315.69963580013</v>
      </c>
      <c r="AA25" s="9">
        <f>'D1'!AA25*AA$2</f>
        <v>0</v>
      </c>
      <c r="AB25" s="9">
        <f>'D1'!AB25*AB$2</f>
        <v>0</v>
      </c>
      <c r="AC25" s="9">
        <f>'D1'!AC25*AC$2</f>
        <v>0</v>
      </c>
      <c r="AD25" s="9">
        <f>'D1'!AD25*AD$2</f>
        <v>0</v>
      </c>
      <c r="AE25" s="9">
        <f>'D1'!AE25*AE$2</f>
        <v>0</v>
      </c>
      <c r="AF25" s="9">
        <f>'D1'!AF25*AF$2</f>
        <v>2.093452872971605</v>
      </c>
      <c r="AG25" s="9">
        <f>'D1'!AG25*AG$2</f>
        <v>0</v>
      </c>
      <c r="AH25" s="9">
        <f>'D1'!AH25*AH$2</f>
        <v>0</v>
      </c>
      <c r="AI25" s="9">
        <f>A!AI24*AI$2</f>
        <v>220425.55598455598</v>
      </c>
      <c r="AJ25" s="9"/>
      <c r="AK25" s="9"/>
      <c r="AL25" s="11"/>
      <c r="AM25" s="11"/>
      <c r="AN25" s="11"/>
      <c r="AP25" s="16"/>
    </row>
    <row r="26" spans="1:42" s="8" customFormat="1" ht="15">
      <c r="A26" s="8">
        <v>23</v>
      </c>
      <c r="B26" s="8">
        <v>23</v>
      </c>
      <c r="C26" s="8" t="s">
        <v>207</v>
      </c>
      <c r="D26" s="9">
        <f>'D1'!D26*D$2</f>
        <v>0</v>
      </c>
      <c r="E26" s="9">
        <f>'D1'!E26*E$2</f>
        <v>64865.740549241295</v>
      </c>
      <c r="F26" s="9">
        <f>'D1'!F26*F$2</f>
        <v>0</v>
      </c>
      <c r="G26" s="9">
        <f>'D1'!G26*G$2</f>
        <v>0</v>
      </c>
      <c r="H26" s="9">
        <f>'D1'!H26*H$2</f>
        <v>0</v>
      </c>
      <c r="I26" s="9">
        <f>'D1'!I26*I$2</f>
        <v>0</v>
      </c>
      <c r="J26" s="9">
        <f>'D1'!J26*J$2</f>
        <v>0</v>
      </c>
      <c r="K26" s="9">
        <f>'D1'!K26*K$2</f>
        <v>0</v>
      </c>
      <c r="L26" s="9">
        <f>'D1'!L26*L$2</f>
        <v>0</v>
      </c>
      <c r="M26" s="9">
        <f>'D1'!M26*M$2</f>
        <v>0</v>
      </c>
      <c r="N26" s="9">
        <f>'D1'!N26*N$2</f>
        <v>20561.89763776749</v>
      </c>
      <c r="O26" s="9">
        <f>'D1'!O26*O$2</f>
        <v>172183.56861291383</v>
      </c>
      <c r="P26" s="9">
        <f>'D1'!P26*P$2</f>
        <v>198047.77836772753</v>
      </c>
      <c r="Q26" s="9">
        <f>'D1'!Q26*Q$2</f>
        <v>79.22731622357044</v>
      </c>
      <c r="R26" s="9">
        <f>'D1'!R26*R$2</f>
        <v>0</v>
      </c>
      <c r="S26" s="9">
        <f>'D1'!S26*S$2</f>
        <v>0</v>
      </c>
      <c r="T26" s="9">
        <f>'D1'!T26*T$2</f>
        <v>0</v>
      </c>
      <c r="U26" s="9">
        <f>'D1'!U26*U$2</f>
        <v>1048364.681994036</v>
      </c>
      <c r="V26" s="9">
        <f>'D1'!V26*V$2</f>
        <v>306525.9078085288</v>
      </c>
      <c r="W26" s="9">
        <f>'D1'!W26*W$2</f>
        <v>31333.489702010957</v>
      </c>
      <c r="X26" s="9">
        <f>'D1'!X26*X$2</f>
        <v>0</v>
      </c>
      <c r="Y26" s="9">
        <f>'D1'!Y26*Y$2</f>
        <v>0</v>
      </c>
      <c r="Z26" s="9">
        <f>'D1'!Z26*Z$2</f>
        <v>12765.771610650081</v>
      </c>
      <c r="AA26" s="9">
        <f>'D1'!AA26*AA$2</f>
        <v>0</v>
      </c>
      <c r="AB26" s="9">
        <f>'D1'!AB26*AB$2</f>
        <v>0</v>
      </c>
      <c r="AC26" s="9">
        <f>'D1'!AC26*AC$2</f>
        <v>0</v>
      </c>
      <c r="AD26" s="9">
        <f>'D1'!AD26*AD$2</f>
        <v>0</v>
      </c>
      <c r="AE26" s="9">
        <f>'D1'!AE26*AE$2</f>
        <v>0</v>
      </c>
      <c r="AF26" s="9">
        <f>'D1'!AF26*AF$2</f>
        <v>0</v>
      </c>
      <c r="AG26" s="9">
        <f>'D1'!AG26*AG$2</f>
        <v>0</v>
      </c>
      <c r="AH26" s="9">
        <f>'D1'!AH26*AH$2</f>
        <v>0</v>
      </c>
      <c r="AI26" s="9">
        <f>A!AI25*AI$2</f>
        <v>0</v>
      </c>
      <c r="AJ26" s="9"/>
      <c r="AK26" s="9"/>
      <c r="AL26" s="11"/>
      <c r="AM26" s="11"/>
      <c r="AN26" s="11"/>
      <c r="AP26" s="16"/>
    </row>
    <row r="27" spans="1:42" s="8" customFormat="1" ht="15">
      <c r="A27" s="8">
        <v>24</v>
      </c>
      <c r="B27" s="8">
        <v>24</v>
      </c>
      <c r="C27" s="8" t="s">
        <v>208</v>
      </c>
      <c r="D27" s="9">
        <f>'D1'!D27*D$2</f>
        <v>0</v>
      </c>
      <c r="E27" s="9">
        <f>'D1'!E27*E$2</f>
        <v>1325276.640415784</v>
      </c>
      <c r="F27" s="9">
        <f>'D1'!F27*F$2</f>
        <v>59251.86241668002</v>
      </c>
      <c r="G27" s="9">
        <f>'D1'!G27*G$2</f>
        <v>0</v>
      </c>
      <c r="H27" s="9">
        <f>'D1'!H27*H$2</f>
        <v>22.84545495419328</v>
      </c>
      <c r="I27" s="9">
        <f>'D1'!I27*I$2</f>
        <v>125317.69694385458</v>
      </c>
      <c r="J27" s="9">
        <f>'D1'!J27*J$2</f>
        <v>0</v>
      </c>
      <c r="K27" s="9">
        <f>'D1'!K27*K$2</f>
        <v>20064.26282993673</v>
      </c>
      <c r="L27" s="9">
        <f>'D1'!L27*L$2</f>
        <v>0</v>
      </c>
      <c r="M27" s="9">
        <f>'D1'!M27*M$2</f>
        <v>0</v>
      </c>
      <c r="N27" s="9">
        <f>'D1'!N27*N$2</f>
        <v>107238.12320187507</v>
      </c>
      <c r="O27" s="9">
        <f>'D1'!O27*O$2</f>
        <v>934225.2563412491</v>
      </c>
      <c r="P27" s="9">
        <f>'D1'!P27*P$2</f>
        <v>27443.41896309794</v>
      </c>
      <c r="Q27" s="9">
        <f>'D1'!Q27*Q$2</f>
        <v>2093.2690918016838</v>
      </c>
      <c r="R27" s="9">
        <f>'D1'!R27*R$2</f>
        <v>364.97206990809514</v>
      </c>
      <c r="S27" s="9">
        <f>'D1'!S27*S$2</f>
        <v>0</v>
      </c>
      <c r="T27" s="9">
        <f>'D1'!T27*T$2</f>
        <v>0</v>
      </c>
      <c r="U27" s="9">
        <f>'D1'!U27*U$2</f>
        <v>1328478.7937273136</v>
      </c>
      <c r="V27" s="9">
        <f>'D1'!V27*V$2</f>
        <v>810773.8063336015</v>
      </c>
      <c r="W27" s="9">
        <f>'D1'!W27*W$2</f>
        <v>461943.1057249433</v>
      </c>
      <c r="X27" s="9">
        <f>'D1'!X27*X$2</f>
        <v>0</v>
      </c>
      <c r="Y27" s="9">
        <f>'D1'!Y27*Y$2</f>
        <v>0</v>
      </c>
      <c r="Z27" s="9">
        <f>'D1'!Z27*Z$2</f>
        <v>215774.7475077001</v>
      </c>
      <c r="AA27" s="9">
        <f>'D1'!AA27*AA$2</f>
        <v>0</v>
      </c>
      <c r="AB27" s="9">
        <f>'D1'!AB27*AB$2</f>
        <v>0</v>
      </c>
      <c r="AC27" s="9">
        <f>'D1'!AC27*AC$2</f>
        <v>0</v>
      </c>
      <c r="AD27" s="9">
        <f>'D1'!AD27*AD$2</f>
        <v>0</v>
      </c>
      <c r="AE27" s="9">
        <f>'D1'!AE27*AE$2</f>
        <v>0</v>
      </c>
      <c r="AF27" s="9">
        <f>'D1'!AF27*AF$2</f>
        <v>0.021000251546980972</v>
      </c>
      <c r="AG27" s="9">
        <f>'D1'!AG27*AG$2</f>
        <v>0</v>
      </c>
      <c r="AH27" s="9">
        <f>'D1'!AH27*AH$2</f>
        <v>0</v>
      </c>
      <c r="AI27" s="9">
        <f>A!AI26*AI$2</f>
        <v>106412.8436293436</v>
      </c>
      <c r="AJ27" s="9"/>
      <c r="AK27" s="9"/>
      <c r="AL27" s="11"/>
      <c r="AM27" s="11"/>
      <c r="AN27" s="11"/>
      <c r="AP27" s="16"/>
    </row>
    <row r="28" spans="1:42" s="8" customFormat="1" ht="15">
      <c r="A28" s="8">
        <v>25</v>
      </c>
      <c r="B28" s="8">
        <v>25</v>
      </c>
      <c r="C28" s="8" t="s">
        <v>49</v>
      </c>
      <c r="D28" s="9">
        <f>'D1'!D28*D$2</f>
        <v>0</v>
      </c>
      <c r="E28" s="9">
        <f>'D1'!E28*E$2</f>
        <v>250416.35513022204</v>
      </c>
      <c r="F28" s="9">
        <f>'D1'!F28*F$2</f>
        <v>0</v>
      </c>
      <c r="G28" s="9">
        <f>'D1'!G28*G$2</f>
        <v>0</v>
      </c>
      <c r="H28" s="9">
        <f>'D1'!H28*H$2</f>
        <v>0</v>
      </c>
      <c r="I28" s="9">
        <f>'D1'!I28*I$2</f>
        <v>0</v>
      </c>
      <c r="J28" s="9">
        <f>'D1'!J28*J$2</f>
        <v>0</v>
      </c>
      <c r="K28" s="9">
        <f>'D1'!K28*K$2</f>
        <v>0</v>
      </c>
      <c r="L28" s="9">
        <f>'D1'!L28*L$2</f>
        <v>0</v>
      </c>
      <c r="M28" s="9">
        <f>'D1'!M28*M$2</f>
        <v>0</v>
      </c>
      <c r="N28" s="9">
        <f>'D1'!N28*N$2</f>
        <v>55065.03852190368</v>
      </c>
      <c r="O28" s="9">
        <f>'D1'!O28*O$2</f>
        <v>346169.0940660979</v>
      </c>
      <c r="P28" s="9">
        <f>'D1'!P28*P$2</f>
        <v>43609.79686250067</v>
      </c>
      <c r="Q28" s="9">
        <f>'D1'!Q28*Q$2</f>
        <v>0</v>
      </c>
      <c r="R28" s="9">
        <f>'D1'!R28*R$2</f>
        <v>0</v>
      </c>
      <c r="S28" s="9">
        <f>'D1'!S28*S$2</f>
        <v>0</v>
      </c>
      <c r="T28" s="9">
        <f>'D1'!T28*T$2</f>
        <v>0</v>
      </c>
      <c r="U28" s="9">
        <f>'D1'!U28*U$2</f>
        <v>761454.6075335521</v>
      </c>
      <c r="V28" s="9">
        <f>'D1'!V28*V$2</f>
        <v>304403.61492451234</v>
      </c>
      <c r="W28" s="9">
        <f>'D1'!W28*W$2</f>
        <v>129759.6115472862</v>
      </c>
      <c r="X28" s="9">
        <f>'D1'!X28*X$2</f>
        <v>0</v>
      </c>
      <c r="Y28" s="9">
        <f>'D1'!Y28*Y$2</f>
        <v>0</v>
      </c>
      <c r="Z28" s="9">
        <f>'D1'!Z28*Z$2</f>
        <v>54007.81735320005</v>
      </c>
      <c r="AA28" s="9">
        <f>'D1'!AA28*AA$2</f>
        <v>0</v>
      </c>
      <c r="AB28" s="9">
        <f>'D1'!AB28*AB$2</f>
        <v>0</v>
      </c>
      <c r="AC28" s="9">
        <f>'D1'!AC28*AC$2</f>
        <v>0</v>
      </c>
      <c r="AD28" s="9">
        <f>'D1'!AD28*AD$2</f>
        <v>0</v>
      </c>
      <c r="AE28" s="9">
        <f>'D1'!AE28*AE$2</f>
        <v>0</v>
      </c>
      <c r="AF28" s="9">
        <f>'D1'!AF28*AF$2</f>
        <v>0</v>
      </c>
      <c r="AG28" s="9">
        <f>'D1'!AG28*AG$2</f>
        <v>0</v>
      </c>
      <c r="AH28" s="9">
        <f>'D1'!AH28*AH$2</f>
        <v>0</v>
      </c>
      <c r="AI28" s="9">
        <f>A!AI27*AI$2</f>
        <v>0</v>
      </c>
      <c r="AJ28" s="9"/>
      <c r="AK28" s="9"/>
      <c r="AL28" s="11"/>
      <c r="AM28" s="11"/>
      <c r="AN28" s="11"/>
      <c r="AP28" s="16"/>
    </row>
    <row r="29" spans="1:42" s="8" customFormat="1" ht="15">
      <c r="A29" s="8">
        <v>26</v>
      </c>
      <c r="B29" s="8">
        <v>26</v>
      </c>
      <c r="C29" s="8" t="s">
        <v>50</v>
      </c>
      <c r="D29" s="9">
        <f>'D1'!D29*D$2</f>
        <v>0</v>
      </c>
      <c r="E29" s="9">
        <f>'D1'!E29*E$2</f>
        <v>97795.7515944867</v>
      </c>
      <c r="F29" s="9">
        <f>'D1'!F29*F$2</f>
        <v>0</v>
      </c>
      <c r="G29" s="9">
        <f>'D1'!G29*G$2</f>
        <v>0</v>
      </c>
      <c r="H29" s="9">
        <f>'D1'!H29*H$2</f>
        <v>0</v>
      </c>
      <c r="I29" s="9">
        <f>'D1'!I29*I$2</f>
        <v>0</v>
      </c>
      <c r="J29" s="9">
        <f>'D1'!J29*J$2</f>
        <v>0</v>
      </c>
      <c r="K29" s="9">
        <f>'D1'!K29*K$2</f>
        <v>0</v>
      </c>
      <c r="L29" s="9">
        <f>'D1'!L29*L$2</f>
        <v>0</v>
      </c>
      <c r="M29" s="9">
        <f>'D1'!M29*M$2</f>
        <v>0</v>
      </c>
      <c r="N29" s="9">
        <f>'D1'!N29*N$2</f>
        <v>15021.379691775157</v>
      </c>
      <c r="O29" s="9">
        <f>'D1'!O29*O$2</f>
        <v>192539.8208857304</v>
      </c>
      <c r="P29" s="9">
        <f>'D1'!P29*P$2</f>
        <v>17120.260360725082</v>
      </c>
      <c r="Q29" s="9">
        <f>'D1'!Q29*Q$2</f>
        <v>200.15321993325236</v>
      </c>
      <c r="R29" s="9">
        <f>'D1'!R29*R$2</f>
        <v>21.543490237628614</v>
      </c>
      <c r="S29" s="9">
        <f>'D1'!S29*S$2</f>
        <v>0</v>
      </c>
      <c r="T29" s="9">
        <f>'D1'!T29*T$2</f>
        <v>0</v>
      </c>
      <c r="U29" s="9">
        <f>'D1'!U29*U$2</f>
        <v>25964.11143987392</v>
      </c>
      <c r="V29" s="9">
        <f>'D1'!V29*V$2</f>
        <v>74516.0526044898</v>
      </c>
      <c r="W29" s="9">
        <f>'D1'!W29*W$2</f>
        <v>125744.2001735446</v>
      </c>
      <c r="X29" s="9">
        <f>'D1'!X29*X$2</f>
        <v>0</v>
      </c>
      <c r="Y29" s="9">
        <f>'D1'!Y29*Y$2</f>
        <v>0</v>
      </c>
      <c r="Z29" s="9">
        <f>'D1'!Z29*Z$2</f>
        <v>2387.7621166499184</v>
      </c>
      <c r="AA29" s="9">
        <f>'D1'!AA29*AA$2</f>
        <v>0</v>
      </c>
      <c r="AB29" s="9">
        <f>'D1'!AB29*AB$2</f>
        <v>0</v>
      </c>
      <c r="AC29" s="9">
        <f>'D1'!AC29*AC$2</f>
        <v>0</v>
      </c>
      <c r="AD29" s="9">
        <f>'D1'!AD29*AD$2</f>
        <v>0</v>
      </c>
      <c r="AE29" s="9">
        <f>'D1'!AE29*AE$2</f>
        <v>0</v>
      </c>
      <c r="AF29" s="9">
        <f>'D1'!AF29*AF$2</f>
        <v>0</v>
      </c>
      <c r="AG29" s="9">
        <f>'D1'!AG29*AG$2</f>
        <v>0</v>
      </c>
      <c r="AH29" s="9">
        <f>'D1'!AH29*AH$2</f>
        <v>0</v>
      </c>
      <c r="AI29" s="9">
        <f>A!AI28*AI$2</f>
        <v>0</v>
      </c>
      <c r="AJ29" s="9"/>
      <c r="AK29" s="9"/>
      <c r="AL29" s="11"/>
      <c r="AM29" s="11"/>
      <c r="AN29" s="11"/>
      <c r="AP29" s="16"/>
    </row>
    <row r="30" spans="1:42" s="8" customFormat="1" ht="15">
      <c r="A30" s="8">
        <v>27</v>
      </c>
      <c r="B30" s="8">
        <v>27</v>
      </c>
      <c r="C30" s="8" t="s">
        <v>51</v>
      </c>
      <c r="D30" s="9">
        <f>'D1'!D30*D$2</f>
        <v>0</v>
      </c>
      <c r="E30" s="9">
        <f>'D1'!E30*E$2</f>
        <v>3591.93078529089</v>
      </c>
      <c r="F30" s="9">
        <f>'D1'!F30*F$2</f>
        <v>0</v>
      </c>
      <c r="G30" s="9">
        <f>'D1'!G30*G$2</f>
        <v>0</v>
      </c>
      <c r="H30" s="9">
        <f>'D1'!H30*H$2</f>
        <v>0</v>
      </c>
      <c r="I30" s="9">
        <f>'D1'!I30*I$2</f>
        <v>0</v>
      </c>
      <c r="J30" s="9">
        <f>'D1'!J30*J$2</f>
        <v>0</v>
      </c>
      <c r="K30" s="9">
        <f>'D1'!K30*K$2</f>
        <v>0</v>
      </c>
      <c r="L30" s="9">
        <f>'D1'!L30*L$2</f>
        <v>0</v>
      </c>
      <c r="M30" s="9">
        <f>'D1'!M30*M$2</f>
        <v>0</v>
      </c>
      <c r="N30" s="9">
        <f>'D1'!N30*N$2</f>
        <v>69100.76536216811</v>
      </c>
      <c r="O30" s="9">
        <f>'D1'!O30*O$2</f>
        <v>20870.469224796725</v>
      </c>
      <c r="P30" s="9">
        <f>'D1'!P30*P$2</f>
        <v>2678.3144831632994</v>
      </c>
      <c r="Q30" s="9">
        <f>'D1'!Q30*Q$2</f>
        <v>14632.034348868983</v>
      </c>
      <c r="R30" s="9">
        <f>'D1'!R30*R$2</f>
        <v>1064.5018705652517</v>
      </c>
      <c r="S30" s="9">
        <f>'D1'!S30*S$2</f>
        <v>0</v>
      </c>
      <c r="T30" s="9">
        <f>'D1'!T30*T$2</f>
        <v>0</v>
      </c>
      <c r="U30" s="9">
        <f>'D1'!U30*U$2</f>
        <v>15542.265576238375</v>
      </c>
      <c r="V30" s="9">
        <f>'D1'!V30*V$2</f>
        <v>8442.69920431804</v>
      </c>
      <c r="W30" s="9">
        <f>'D1'!W30*W$2</f>
        <v>11485.780191246402</v>
      </c>
      <c r="X30" s="9">
        <f>'D1'!X30*X$2</f>
        <v>0</v>
      </c>
      <c r="Y30" s="9">
        <f>'D1'!Y30*Y$2</f>
        <v>0</v>
      </c>
      <c r="Z30" s="9">
        <f>'D1'!Z30*Z$2</f>
        <v>202449.07877084994</v>
      </c>
      <c r="AA30" s="9">
        <f>'D1'!AA30*AA$2</f>
        <v>0</v>
      </c>
      <c r="AB30" s="9">
        <f>'D1'!AB30*AB$2</f>
        <v>0</v>
      </c>
      <c r="AC30" s="9">
        <f>'D1'!AC30*AC$2</f>
        <v>0</v>
      </c>
      <c r="AD30" s="9">
        <f>'D1'!AD30*AD$2</f>
        <v>0</v>
      </c>
      <c r="AE30" s="9">
        <f>'D1'!AE30*AE$2</f>
        <v>0</v>
      </c>
      <c r="AF30" s="9">
        <f>'D1'!AF30*AF$2</f>
        <v>0</v>
      </c>
      <c r="AG30" s="9">
        <f>'D1'!AG30*AG$2</f>
        <v>0</v>
      </c>
      <c r="AH30" s="9">
        <f>'D1'!AH30*AH$2</f>
        <v>0</v>
      </c>
      <c r="AI30" s="9">
        <f>A!AI29*AI$2</f>
        <v>0</v>
      </c>
      <c r="AJ30" s="9"/>
      <c r="AK30" s="9"/>
      <c r="AL30" s="11"/>
      <c r="AM30" s="11"/>
      <c r="AN30" s="11"/>
      <c r="AP30" s="16"/>
    </row>
    <row r="31" spans="1:42" s="8" customFormat="1" ht="15">
      <c r="A31" s="8">
        <v>28</v>
      </c>
      <c r="B31" s="8">
        <v>28</v>
      </c>
      <c r="C31" s="8" t="s">
        <v>209</v>
      </c>
      <c r="D31" s="9">
        <f>'D1'!D31*D$2</f>
        <v>0</v>
      </c>
      <c r="E31" s="9">
        <f>'D1'!E31*E$2</f>
        <v>20339.21935417985</v>
      </c>
      <c r="F31" s="9">
        <f>'D1'!F31*F$2</f>
        <v>1530.650980403986</v>
      </c>
      <c r="G31" s="9">
        <f>'D1'!G31*G$2</f>
        <v>0</v>
      </c>
      <c r="H31" s="9">
        <f>'D1'!H31*H$2</f>
        <v>3821.8365208989057</v>
      </c>
      <c r="I31" s="9">
        <f>'D1'!I31*I$2</f>
        <v>0</v>
      </c>
      <c r="J31" s="9">
        <f>'D1'!J31*J$2</f>
        <v>0</v>
      </c>
      <c r="K31" s="9">
        <f>'D1'!K31*K$2</f>
        <v>0</v>
      </c>
      <c r="L31" s="9">
        <f>'D1'!L31*L$2</f>
        <v>0</v>
      </c>
      <c r="M31" s="9">
        <f>'D1'!M31*M$2</f>
        <v>0</v>
      </c>
      <c r="N31" s="9">
        <f>'D1'!N31*N$2</f>
        <v>277073.51703095</v>
      </c>
      <c r="O31" s="9">
        <f>'D1'!O31*O$2</f>
        <v>247062.20035397733</v>
      </c>
      <c r="P31" s="9">
        <f>'D1'!P31*P$2</f>
        <v>36119.33834396751</v>
      </c>
      <c r="Q31" s="9">
        <f>'D1'!Q31*Q$2</f>
        <v>138.3003151622169</v>
      </c>
      <c r="R31" s="9">
        <f>'D1'!R31*R$2</f>
        <v>342.7949476046487</v>
      </c>
      <c r="S31" s="9">
        <f>'D1'!S31*S$2</f>
        <v>0</v>
      </c>
      <c r="T31" s="9">
        <f>'D1'!T31*T$2</f>
        <v>0</v>
      </c>
      <c r="U31" s="9">
        <f>'D1'!U31*U$2</f>
        <v>120350.13241309025</v>
      </c>
      <c r="V31" s="9">
        <f>'D1'!V31*V$2</f>
        <v>69003.39886591543</v>
      </c>
      <c r="W31" s="9">
        <f>'D1'!W31*W$2</f>
        <v>294488.24512127956</v>
      </c>
      <c r="X31" s="9">
        <f>'D1'!X31*X$2</f>
        <v>0</v>
      </c>
      <c r="Y31" s="9">
        <f>'D1'!Y31*Y$2</f>
        <v>0</v>
      </c>
      <c r="Z31" s="9">
        <f>'D1'!Z31*Z$2</f>
        <v>287266.46539274993</v>
      </c>
      <c r="AA31" s="9">
        <f>'D1'!AA31*AA$2</f>
        <v>0</v>
      </c>
      <c r="AB31" s="9">
        <f>'D1'!AB31*AB$2</f>
        <v>0</v>
      </c>
      <c r="AC31" s="9">
        <f>'D1'!AC31*AC$2</f>
        <v>0</v>
      </c>
      <c r="AD31" s="9">
        <f>'D1'!AD31*AD$2</f>
        <v>0</v>
      </c>
      <c r="AE31" s="9">
        <f>'D1'!AE31*AE$2</f>
        <v>0</v>
      </c>
      <c r="AF31" s="9">
        <f>'D1'!AF31*AF$2</f>
        <v>3.513150798320166</v>
      </c>
      <c r="AG31" s="9">
        <f>'D1'!AG31*AG$2</f>
        <v>0</v>
      </c>
      <c r="AH31" s="9">
        <f>'D1'!AH31*AH$2</f>
        <v>0</v>
      </c>
      <c r="AI31" s="9">
        <f>A!AI30*AI$2</f>
        <v>2567.513513513524</v>
      </c>
      <c r="AJ31" s="9"/>
      <c r="AK31" s="9"/>
      <c r="AL31" s="11"/>
      <c r="AM31" s="11"/>
      <c r="AN31" s="11"/>
      <c r="AP31" s="16"/>
    </row>
    <row r="32" spans="1:42" s="8" customFormat="1" ht="15">
      <c r="A32" s="8">
        <v>29</v>
      </c>
      <c r="B32" s="8">
        <v>29</v>
      </c>
      <c r="C32" s="8" t="s">
        <v>52</v>
      </c>
      <c r="D32" s="9">
        <f>'D1'!D32*D$2</f>
        <v>0</v>
      </c>
      <c r="E32" s="9">
        <f>'D1'!E32*E$2</f>
        <v>128010.68364844297</v>
      </c>
      <c r="F32" s="9">
        <f>'D1'!F32*F$2</f>
        <v>0</v>
      </c>
      <c r="G32" s="9">
        <f>'D1'!G32*G$2</f>
        <v>0</v>
      </c>
      <c r="H32" s="9">
        <f>'D1'!H32*H$2</f>
        <v>0</v>
      </c>
      <c r="I32" s="9">
        <f>'D1'!I32*I$2</f>
        <v>0</v>
      </c>
      <c r="J32" s="9">
        <f>'D1'!J32*J$2</f>
        <v>0</v>
      </c>
      <c r="K32" s="9">
        <f>'D1'!K32*K$2</f>
        <v>0</v>
      </c>
      <c r="L32" s="9">
        <f>'D1'!L32*L$2</f>
        <v>0</v>
      </c>
      <c r="M32" s="9">
        <f>'D1'!M32*M$2</f>
        <v>0</v>
      </c>
      <c r="N32" s="9">
        <f>'D1'!N32*N$2</f>
        <v>143010.36771920766</v>
      </c>
      <c r="O32" s="9">
        <f>'D1'!O32*O$2</f>
        <v>2222619.889032853</v>
      </c>
      <c r="P32" s="9">
        <f>'D1'!P32*P$2</f>
        <v>93392.39571480057</v>
      </c>
      <c r="Q32" s="9">
        <f>'D1'!Q32*Q$2</f>
        <v>62527.38527842726</v>
      </c>
      <c r="R32" s="9">
        <f>'D1'!R32*R$2</f>
        <v>43156.4016386926</v>
      </c>
      <c r="S32" s="9">
        <f>'D1'!S32*S$2</f>
        <v>0</v>
      </c>
      <c r="T32" s="9">
        <f>'D1'!T32*T$2</f>
        <v>36846.88798538967</v>
      </c>
      <c r="U32" s="9">
        <f>'D1'!U32*U$2</f>
        <v>5373283.028009224</v>
      </c>
      <c r="V32" s="9">
        <f>'D1'!V32*V$2</f>
        <v>428983.4717243426</v>
      </c>
      <c r="W32" s="9">
        <f>'D1'!W32*W$2</f>
        <v>273415.3999233744</v>
      </c>
      <c r="X32" s="9">
        <f>'D1'!X32*X$2</f>
        <v>0</v>
      </c>
      <c r="Y32" s="9">
        <f>'D1'!Y32*Y$2</f>
        <v>246.76973981485196</v>
      </c>
      <c r="Z32" s="9">
        <f>'D1'!Z32*Z$2</f>
        <v>400.5958518000617</v>
      </c>
      <c r="AA32" s="9">
        <f>'D1'!AA32*AA$2</f>
        <v>0</v>
      </c>
      <c r="AB32" s="9">
        <f>'D1'!AB32*AB$2</f>
        <v>0</v>
      </c>
      <c r="AC32" s="9">
        <f>'D1'!AC32*AC$2</f>
        <v>0</v>
      </c>
      <c r="AD32" s="9">
        <f>'D1'!AD32*AD$2</f>
        <v>0</v>
      </c>
      <c r="AE32" s="9">
        <f>'D1'!AE32*AE$2</f>
        <v>0</v>
      </c>
      <c r="AF32" s="9">
        <f>'D1'!AF32*AF$2</f>
        <v>0</v>
      </c>
      <c r="AG32" s="9">
        <f>'D1'!AG32*AG$2</f>
        <v>0</v>
      </c>
      <c r="AH32" s="9">
        <f>'D1'!AH32*AH$2</f>
        <v>0</v>
      </c>
      <c r="AI32" s="9">
        <f>A!AI31*AI$2</f>
        <v>0</v>
      </c>
      <c r="AJ32" s="9"/>
      <c r="AK32" s="9"/>
      <c r="AL32" s="11"/>
      <c r="AM32" s="11"/>
      <c r="AN32" s="11"/>
      <c r="AP32" s="16"/>
    </row>
    <row r="33" spans="1:42" s="8" customFormat="1" ht="15">
      <c r="A33" s="8">
        <v>30</v>
      </c>
      <c r="B33" s="8">
        <v>30</v>
      </c>
      <c r="C33" s="8" t="s">
        <v>53</v>
      </c>
      <c r="D33" s="9">
        <f>'D1'!D33*D$2</f>
        <v>0</v>
      </c>
      <c r="E33" s="9">
        <f>'D1'!E33*E$2</f>
        <v>0</v>
      </c>
      <c r="F33" s="9">
        <f>'D1'!F33*F$2</f>
        <v>16909.753832675982</v>
      </c>
      <c r="G33" s="9">
        <f>'D1'!G33*G$2</f>
        <v>0</v>
      </c>
      <c r="H33" s="9">
        <f>'D1'!H33*H$2</f>
        <v>669677.36557109</v>
      </c>
      <c r="I33" s="9">
        <f>'D1'!I33*I$2</f>
        <v>1365629.1986178725</v>
      </c>
      <c r="J33" s="9">
        <f>'D1'!J33*J$2</f>
        <v>0</v>
      </c>
      <c r="K33" s="9">
        <f>'D1'!K33*K$2</f>
        <v>214517.72601336514</v>
      </c>
      <c r="L33" s="9">
        <f>'D1'!L33*L$2</f>
        <v>0</v>
      </c>
      <c r="M33" s="9">
        <f>'D1'!M33*M$2</f>
        <v>0</v>
      </c>
      <c r="N33" s="9">
        <f>'D1'!N33*N$2</f>
        <v>3663.695836866605</v>
      </c>
      <c r="O33" s="9">
        <f>'D1'!O33*O$2</f>
        <v>4531.994703559478</v>
      </c>
      <c r="P33" s="9">
        <f>'D1'!P33*P$2</f>
        <v>7440.145354026749</v>
      </c>
      <c r="Q33" s="9">
        <f>'D1'!Q33*Q$2</f>
        <v>239.76687804503757</v>
      </c>
      <c r="R33" s="9">
        <f>'D1'!R33*R$2</f>
        <v>35.48339568548771</v>
      </c>
      <c r="S33" s="9">
        <f>'D1'!S33*S$2</f>
        <v>0</v>
      </c>
      <c r="T33" s="9">
        <f>'D1'!T33*T$2</f>
        <v>0</v>
      </c>
      <c r="U33" s="9">
        <f>'D1'!U33*U$2</f>
        <v>0</v>
      </c>
      <c r="V33" s="9">
        <f>'D1'!V33*V$2</f>
        <v>9109.429003265277</v>
      </c>
      <c r="W33" s="9">
        <f>'D1'!W33*W$2</f>
        <v>8098.10536563783</v>
      </c>
      <c r="X33" s="9">
        <f>'D1'!X33*X$2</f>
        <v>52.466147614409586</v>
      </c>
      <c r="Y33" s="9">
        <f>'D1'!Y33*Y$2</f>
        <v>0</v>
      </c>
      <c r="Z33" s="9">
        <f>'D1'!Z33*Z$2</f>
        <v>462.0908290501528</v>
      </c>
      <c r="AA33" s="9">
        <f>'D1'!AA33*AA$2</f>
        <v>0</v>
      </c>
      <c r="AB33" s="9">
        <f>'D1'!AB33*AB$2</f>
        <v>0</v>
      </c>
      <c r="AC33" s="9">
        <f>'D1'!AC33*AC$2</f>
        <v>0</v>
      </c>
      <c r="AD33" s="9">
        <f>'D1'!AD33*AD$2</f>
        <v>0</v>
      </c>
      <c r="AE33" s="9">
        <f>'D1'!AE33*AE$2</f>
        <v>0</v>
      </c>
      <c r="AF33" s="9">
        <f>'D1'!AF33*AF$2</f>
        <v>615.5882279652463</v>
      </c>
      <c r="AG33" s="9">
        <f>'D1'!AG33*AG$2</f>
        <v>0</v>
      </c>
      <c r="AH33" s="9">
        <f>'D1'!AH33*AH$2</f>
        <v>0</v>
      </c>
      <c r="AI33" s="9">
        <f>A!AI32*AI$2</f>
        <v>0</v>
      </c>
      <c r="AJ33" s="9"/>
      <c r="AK33" s="9"/>
      <c r="AL33" s="11"/>
      <c r="AM33" s="11"/>
      <c r="AN33" s="11"/>
      <c r="AP33" s="16"/>
    </row>
    <row r="34" spans="1:42" s="8" customFormat="1" ht="15">
      <c r="A34" s="8">
        <v>31</v>
      </c>
      <c r="B34" s="8">
        <v>31</v>
      </c>
      <c r="C34" s="8" t="s">
        <v>54</v>
      </c>
      <c r="D34" s="9">
        <f>'D1'!D34*D$2</f>
        <v>0</v>
      </c>
      <c r="E34" s="9">
        <f>'D1'!E34*E$2</f>
        <v>581.9869891021671</v>
      </c>
      <c r="F34" s="9">
        <f>'D1'!F34*F$2</f>
        <v>701.1426121920141</v>
      </c>
      <c r="G34" s="9">
        <f>'D1'!G34*G$2</f>
        <v>0</v>
      </c>
      <c r="H34" s="9">
        <f>'D1'!H34*H$2</f>
        <v>981.6360926965858</v>
      </c>
      <c r="I34" s="9">
        <f>'D1'!I34*I$2</f>
        <v>0</v>
      </c>
      <c r="J34" s="9">
        <f>'D1'!J34*J$2</f>
        <v>0</v>
      </c>
      <c r="K34" s="9">
        <f>'D1'!K34*K$2</f>
        <v>0</v>
      </c>
      <c r="L34" s="9">
        <f>'D1'!L34*L$2</f>
        <v>0</v>
      </c>
      <c r="M34" s="9">
        <f>'D1'!M34*M$2</f>
        <v>0</v>
      </c>
      <c r="N34" s="9">
        <f>'D1'!N34*N$2</f>
        <v>234388.09691552172</v>
      </c>
      <c r="O34" s="9">
        <f>'D1'!O34*O$2</f>
        <v>150212.14770887853</v>
      </c>
      <c r="P34" s="9">
        <f>'D1'!P34*P$2</f>
        <v>67242.51053033104</v>
      </c>
      <c r="Q34" s="9">
        <f>'D1'!Q34*Q$2</f>
        <v>4356.8074158383115</v>
      </c>
      <c r="R34" s="9">
        <f>'D1'!R34*R$2</f>
        <v>0</v>
      </c>
      <c r="S34" s="9">
        <f>'D1'!S34*S$2</f>
        <v>0</v>
      </c>
      <c r="T34" s="9">
        <f>'D1'!T34*T$2</f>
        <v>0</v>
      </c>
      <c r="U34" s="9">
        <f>'D1'!U34*U$2</f>
        <v>17158.604295680416</v>
      </c>
      <c r="V34" s="9">
        <f>'D1'!V34*V$2</f>
        <v>11064.111935231052</v>
      </c>
      <c r="W34" s="9">
        <f>'D1'!W34*W$2</f>
        <v>27845.096249568127</v>
      </c>
      <c r="X34" s="9">
        <f>'D1'!X34*X$2</f>
        <v>136228.35228083588</v>
      </c>
      <c r="Y34" s="9">
        <f>'D1'!Y34*Y$2</f>
        <v>0</v>
      </c>
      <c r="Z34" s="9">
        <f>'D1'!Z34*Z$2</f>
        <v>236143.0553058</v>
      </c>
      <c r="AA34" s="9">
        <f>'D1'!AA34*AA$2</f>
        <v>0</v>
      </c>
      <c r="AB34" s="9">
        <f>'D1'!AB34*AB$2</f>
        <v>0</v>
      </c>
      <c r="AC34" s="9">
        <f>'D1'!AC34*AC$2</f>
        <v>0</v>
      </c>
      <c r="AD34" s="9">
        <f>'D1'!AD34*AD$2</f>
        <v>0</v>
      </c>
      <c r="AE34" s="9">
        <f>'D1'!AE34*AE$2</f>
        <v>0</v>
      </c>
      <c r="AF34" s="9">
        <f>'D1'!AF34*AF$2</f>
        <v>0.9023503762809044</v>
      </c>
      <c r="AG34" s="9">
        <f>'D1'!AG34*AG$2</f>
        <v>0</v>
      </c>
      <c r="AH34" s="9">
        <f>'D1'!AH34*AH$2</f>
        <v>0</v>
      </c>
      <c r="AI34" s="9">
        <f>A!AI33*AI$2</f>
        <v>0</v>
      </c>
      <c r="AJ34" s="9"/>
      <c r="AK34" s="9"/>
      <c r="AL34" s="11"/>
      <c r="AM34" s="11"/>
      <c r="AN34" s="11"/>
      <c r="AP34" s="16"/>
    </row>
    <row r="35" spans="1:42" s="8" customFormat="1" ht="15">
      <c r="A35" s="8">
        <v>32</v>
      </c>
      <c r="B35" s="8">
        <v>32</v>
      </c>
      <c r="C35" s="8" t="s">
        <v>55</v>
      </c>
      <c r="D35" s="9">
        <f>'D1'!D35*D$2</f>
        <v>0</v>
      </c>
      <c r="E35" s="9">
        <f>'D1'!E35*E$2</f>
        <v>10849.347252498805</v>
      </c>
      <c r="F35" s="9">
        <f>'D1'!F35*F$2</f>
        <v>0</v>
      </c>
      <c r="G35" s="9">
        <f>'D1'!G35*G$2</f>
        <v>0</v>
      </c>
      <c r="H35" s="9">
        <f>'D1'!H35*H$2</f>
        <v>0</v>
      </c>
      <c r="I35" s="9">
        <f>'D1'!I35*I$2</f>
        <v>0</v>
      </c>
      <c r="J35" s="9">
        <f>'D1'!J35*J$2</f>
        <v>0</v>
      </c>
      <c r="K35" s="9">
        <f>'D1'!K35*K$2</f>
        <v>0</v>
      </c>
      <c r="L35" s="9">
        <f>'D1'!L35*L$2</f>
        <v>0</v>
      </c>
      <c r="M35" s="9">
        <f>'D1'!M35*M$2</f>
        <v>0</v>
      </c>
      <c r="N35" s="9">
        <f>'D1'!N35*N$2</f>
        <v>111854.21366520152</v>
      </c>
      <c r="O35" s="9">
        <f>'D1'!O35*O$2</f>
        <v>146483.70855563297</v>
      </c>
      <c r="P35" s="9">
        <f>'D1'!P35*P$2</f>
        <v>10966.891419478816</v>
      </c>
      <c r="Q35" s="9">
        <f>'D1'!Q35*Q$2</f>
        <v>19537.873166607373</v>
      </c>
      <c r="R35" s="9">
        <f>'D1'!R35*R$2</f>
        <v>1443.4138459211615</v>
      </c>
      <c r="S35" s="9">
        <f>'D1'!S35*S$2</f>
        <v>0</v>
      </c>
      <c r="T35" s="9">
        <f>'D1'!T35*T$2</f>
        <v>0</v>
      </c>
      <c r="U35" s="9">
        <f>'D1'!U35*U$2</f>
        <v>0</v>
      </c>
      <c r="V35" s="9">
        <f>'D1'!V35*V$2</f>
        <v>1767.8091199998557</v>
      </c>
      <c r="W35" s="9">
        <f>'D1'!W35*W$2</f>
        <v>0</v>
      </c>
      <c r="X35" s="9">
        <f>'D1'!X35*X$2</f>
        <v>19832.20379825019</v>
      </c>
      <c r="Y35" s="9">
        <f>'D1'!Y35*Y$2</f>
        <v>0</v>
      </c>
      <c r="Z35" s="9">
        <f>'D1'!Z35*Z$2</f>
        <v>115595.91556874965</v>
      </c>
      <c r="AA35" s="9">
        <f>'D1'!AA35*AA$2</f>
        <v>0</v>
      </c>
      <c r="AB35" s="9">
        <f>'D1'!AB35*AB$2</f>
        <v>0</v>
      </c>
      <c r="AC35" s="9">
        <f>'D1'!AC35*AC$2</f>
        <v>28856.454545454544</v>
      </c>
      <c r="AD35" s="9">
        <f>'D1'!AD35*AD$2</f>
        <v>0</v>
      </c>
      <c r="AE35" s="9">
        <f>'D1'!AE35*AE$2</f>
        <v>0</v>
      </c>
      <c r="AF35" s="9">
        <f>'D1'!AF35*AF$2</f>
        <v>0</v>
      </c>
      <c r="AG35" s="9">
        <f>'D1'!AG35*AG$2</f>
        <v>0</v>
      </c>
      <c r="AH35" s="9">
        <f>'D1'!AH35*AH$2</f>
        <v>0</v>
      </c>
      <c r="AI35" s="9">
        <f>A!AI34*AI$2</f>
        <v>0</v>
      </c>
      <c r="AJ35" s="9"/>
      <c r="AK35" s="9"/>
      <c r="AL35" s="11"/>
      <c r="AM35" s="11"/>
      <c r="AN35" s="11"/>
      <c r="AP35" s="16"/>
    </row>
    <row r="36" spans="1:42" s="8" customFormat="1" ht="15">
      <c r="A36" s="8">
        <v>33</v>
      </c>
      <c r="B36" s="8">
        <v>33</v>
      </c>
      <c r="C36" s="8" t="s">
        <v>56</v>
      </c>
      <c r="D36" s="9">
        <f>'D1'!D36*D$2</f>
        <v>0</v>
      </c>
      <c r="E36" s="9">
        <f>'D1'!E36*E$2</f>
        <v>0</v>
      </c>
      <c r="F36" s="9">
        <f>'D1'!F36*F$2</f>
        <v>0</v>
      </c>
      <c r="G36" s="9">
        <f>'D1'!G36*G$2</f>
        <v>0</v>
      </c>
      <c r="H36" s="9">
        <f>'D1'!H36*H$2</f>
        <v>0</v>
      </c>
      <c r="I36" s="9">
        <f>'D1'!I36*I$2</f>
        <v>0</v>
      </c>
      <c r="J36" s="9">
        <f>'D1'!J36*J$2</f>
        <v>0</v>
      </c>
      <c r="K36" s="9">
        <f>'D1'!K36*K$2</f>
        <v>0</v>
      </c>
      <c r="L36" s="9">
        <f>'D1'!L36*L$2</f>
        <v>0</v>
      </c>
      <c r="M36" s="9">
        <f>'D1'!M36*M$2</f>
        <v>0</v>
      </c>
      <c r="N36" s="9">
        <f>'D1'!N36*N$2</f>
        <v>17021.408407341893</v>
      </c>
      <c r="O36" s="9">
        <f>'D1'!O36*O$2</f>
        <v>14877.131473944479</v>
      </c>
      <c r="P36" s="9">
        <f>'D1'!P36*P$2</f>
        <v>2188.2780453019427</v>
      </c>
      <c r="Q36" s="9">
        <f>'D1'!Q36*Q$2</f>
        <v>167.48932640246272</v>
      </c>
      <c r="R36" s="9">
        <f>'D1'!R36*R$2</f>
        <v>185.65419528311452</v>
      </c>
      <c r="S36" s="9">
        <f>'D1'!S36*S$2</f>
        <v>0</v>
      </c>
      <c r="T36" s="9">
        <f>'D1'!T36*T$2</f>
        <v>0</v>
      </c>
      <c r="U36" s="9">
        <f>'D1'!U36*U$2</f>
        <v>0</v>
      </c>
      <c r="V36" s="9">
        <f>'D1'!V36*V$2</f>
        <v>0</v>
      </c>
      <c r="W36" s="9">
        <f>'D1'!W36*W$2</f>
        <v>0</v>
      </c>
      <c r="X36" s="9">
        <f>'D1'!X36*X$2</f>
        <v>1757.6159450829614</v>
      </c>
      <c r="Y36" s="9">
        <f>'D1'!Y36*Y$2</f>
        <v>0</v>
      </c>
      <c r="Z36" s="9">
        <f>'D1'!Z36*Z$2</f>
        <v>1118.6229194999376</v>
      </c>
      <c r="AA36" s="9">
        <f>'D1'!AA36*AA$2</f>
        <v>0</v>
      </c>
      <c r="AB36" s="9">
        <f>'D1'!AB36*AB$2</f>
        <v>0</v>
      </c>
      <c r="AC36" s="9">
        <f>'D1'!AC36*AC$2</f>
        <v>0</v>
      </c>
      <c r="AD36" s="9">
        <f>'D1'!AD36*AD$2</f>
        <v>0</v>
      </c>
      <c r="AE36" s="9">
        <f>'D1'!AE36*AE$2</f>
        <v>0</v>
      </c>
      <c r="AF36" s="9">
        <f>'D1'!AF36*AF$2</f>
        <v>0</v>
      </c>
      <c r="AG36" s="9">
        <f>'D1'!AG36*AG$2</f>
        <v>0</v>
      </c>
      <c r="AH36" s="9">
        <f>'D1'!AH36*AH$2</f>
        <v>0</v>
      </c>
      <c r="AI36" s="9">
        <f>A!AI35*AI$2</f>
        <v>0</v>
      </c>
      <c r="AJ36" s="9"/>
      <c r="AK36" s="9"/>
      <c r="AL36" s="11"/>
      <c r="AM36" s="11"/>
      <c r="AN36" s="11"/>
      <c r="AP36" s="16"/>
    </row>
    <row r="37" spans="1:42" s="8" customFormat="1" ht="15">
      <c r="A37" s="8">
        <v>34</v>
      </c>
      <c r="B37" s="8">
        <v>34</v>
      </c>
      <c r="C37" s="8" t="s">
        <v>57</v>
      </c>
      <c r="D37" s="9">
        <f>'D1'!D37*D$2</f>
        <v>0</v>
      </c>
      <c r="E37" s="9">
        <f>'D1'!E37*E$2</f>
        <v>0</v>
      </c>
      <c r="F37" s="9">
        <f>'D1'!F37*F$2</f>
        <v>764.8828496639828</v>
      </c>
      <c r="G37" s="9">
        <f>'D1'!G37*G$2</f>
        <v>0</v>
      </c>
      <c r="H37" s="9">
        <f>'D1'!H37*H$2</f>
        <v>0</v>
      </c>
      <c r="I37" s="9">
        <f>'D1'!I37*I$2</f>
        <v>0</v>
      </c>
      <c r="J37" s="9">
        <f>'D1'!J37*J$2</f>
        <v>0</v>
      </c>
      <c r="K37" s="9">
        <f>'D1'!K37*K$2</f>
        <v>0</v>
      </c>
      <c r="L37" s="9">
        <f>'D1'!L37*L$2</f>
        <v>0</v>
      </c>
      <c r="M37" s="9">
        <f>'D1'!M37*M$2</f>
        <v>0</v>
      </c>
      <c r="N37" s="9">
        <f>'D1'!N37*N$2</f>
        <v>179386.5513687138</v>
      </c>
      <c r="O37" s="9">
        <f>'D1'!O37*O$2</f>
        <v>474286.0279010215</v>
      </c>
      <c r="P37" s="9">
        <f>'D1'!P37*P$2</f>
        <v>17659.920741661048</v>
      </c>
      <c r="Q37" s="9">
        <f>'D1'!Q37*Q$2</f>
        <v>617.1390947940453</v>
      </c>
      <c r="R37" s="9">
        <f>'D1'!R37*R$2</f>
        <v>1700.668464641158</v>
      </c>
      <c r="S37" s="9">
        <f>'D1'!S37*S$2</f>
        <v>0</v>
      </c>
      <c r="T37" s="9">
        <f>'D1'!T37*T$2</f>
        <v>0</v>
      </c>
      <c r="U37" s="9">
        <f>'D1'!U37*U$2</f>
        <v>6022.204761273758</v>
      </c>
      <c r="V37" s="9">
        <f>'D1'!V37*V$2</f>
        <v>12098.165710133053</v>
      </c>
      <c r="W37" s="9">
        <f>'D1'!W37*W$2</f>
        <v>1323.0699721242383</v>
      </c>
      <c r="X37" s="9">
        <f>'D1'!X37*X$2</f>
        <v>204722.90799145857</v>
      </c>
      <c r="Y37" s="9">
        <f>'D1'!Y37*Y$2</f>
        <v>749.1521652871902</v>
      </c>
      <c r="Z37" s="9">
        <f>'D1'!Z37*Z$2</f>
        <v>158938.74686744987</v>
      </c>
      <c r="AA37" s="9">
        <f>'D1'!AA37*AA$2</f>
        <v>0</v>
      </c>
      <c r="AB37" s="9">
        <f>'D1'!AB37*AB$2</f>
        <v>0</v>
      </c>
      <c r="AC37" s="9">
        <f>'D1'!AC37*AC$2</f>
        <v>0</v>
      </c>
      <c r="AD37" s="9">
        <f>'D1'!AD37*AD$2</f>
        <v>0</v>
      </c>
      <c r="AE37" s="9">
        <f>'D1'!AE37*AE$2</f>
        <v>0</v>
      </c>
      <c r="AF37" s="9">
        <f>'D1'!AF37*AF$2</f>
        <v>0</v>
      </c>
      <c r="AG37" s="9">
        <f>'D1'!AG37*AG$2</f>
        <v>0</v>
      </c>
      <c r="AH37" s="9">
        <f>'D1'!AH37*AH$2</f>
        <v>0</v>
      </c>
      <c r="AI37" s="9">
        <f>A!AI36*AI$2</f>
        <v>3030.8399999999997</v>
      </c>
      <c r="AJ37" s="9"/>
      <c r="AK37" s="9"/>
      <c r="AL37" s="11"/>
      <c r="AM37" s="11"/>
      <c r="AN37" s="11"/>
      <c r="AP37" s="16"/>
    </row>
    <row r="38" spans="1:42" s="8" customFormat="1" ht="15">
      <c r="A38" s="8">
        <v>35</v>
      </c>
      <c r="B38" s="8">
        <v>35</v>
      </c>
      <c r="C38" s="8" t="s">
        <v>58</v>
      </c>
      <c r="D38" s="9">
        <f>'D1'!D38*D$2</f>
        <v>0</v>
      </c>
      <c r="E38" s="9">
        <f>'D1'!E38*E$2</f>
        <v>2898630.7192927264</v>
      </c>
      <c r="F38" s="9">
        <f>'D1'!F38*F$2</f>
        <v>5866.757690652013</v>
      </c>
      <c r="G38" s="9">
        <f>'D1'!G38*G$2</f>
        <v>0</v>
      </c>
      <c r="H38" s="9">
        <f>'D1'!H38*H$2</f>
        <v>562.8046931461099</v>
      </c>
      <c r="I38" s="9">
        <f>'D1'!I38*I$2</f>
        <v>0</v>
      </c>
      <c r="J38" s="9">
        <f>'D1'!J38*J$2</f>
        <v>0</v>
      </c>
      <c r="K38" s="9">
        <f>'D1'!K38*K$2</f>
        <v>0</v>
      </c>
      <c r="L38" s="9">
        <f>'D1'!L38*L$2</f>
        <v>0</v>
      </c>
      <c r="M38" s="9">
        <f>'D1'!M38*M$2</f>
        <v>0</v>
      </c>
      <c r="N38" s="9">
        <f>'D1'!N38*N$2</f>
        <v>157408.15569127523</v>
      </c>
      <c r="O38" s="9">
        <f>'D1'!O38*O$2</f>
        <v>105859.83684645312</v>
      </c>
      <c r="P38" s="9">
        <f>'D1'!P38*P$2</f>
        <v>56172.23589611331</v>
      </c>
      <c r="Q38" s="9">
        <f>'D1'!Q38*Q$2</f>
        <v>65223.54059282579</v>
      </c>
      <c r="R38" s="9">
        <f>'D1'!R38*R$2</f>
        <v>835.7606948068799</v>
      </c>
      <c r="S38" s="9">
        <f>'D1'!S38*S$2</f>
        <v>0</v>
      </c>
      <c r="T38" s="9">
        <f>'D1'!T38*T$2</f>
        <v>0</v>
      </c>
      <c r="U38" s="9">
        <f>'D1'!U38*U$2</f>
        <v>12316.46178869644</v>
      </c>
      <c r="V38" s="9">
        <f>'D1'!V38*V$2</f>
        <v>53367.758001599905</v>
      </c>
      <c r="W38" s="9">
        <f>'D1'!W38*W$2</f>
        <v>1075192.2725658102</v>
      </c>
      <c r="X38" s="9">
        <f>'D1'!X38*X$2</f>
        <v>19491.173838756287</v>
      </c>
      <c r="Y38" s="9">
        <f>'D1'!Y38*Y$2</f>
        <v>0</v>
      </c>
      <c r="Z38" s="9">
        <f>'D1'!Z38*Z$2</f>
        <v>5164.992422549765</v>
      </c>
      <c r="AA38" s="9">
        <f>'D1'!AA38*AA$2</f>
        <v>0</v>
      </c>
      <c r="AB38" s="9">
        <f>'D1'!AB38*AB$2</f>
        <v>0</v>
      </c>
      <c r="AC38" s="9">
        <f>'D1'!AC38*AC$2</f>
        <v>267107.1818181818</v>
      </c>
      <c r="AD38" s="9">
        <f>'D1'!AD38*AD$2</f>
        <v>0</v>
      </c>
      <c r="AE38" s="9">
        <f>'D1'!AE38*AE$2</f>
        <v>0</v>
      </c>
      <c r="AF38" s="9">
        <f>'D1'!AF38*AF$2</f>
        <v>0.5173475490677231</v>
      </c>
      <c r="AG38" s="9">
        <f>'D1'!AG38*AG$2</f>
        <v>0</v>
      </c>
      <c r="AH38" s="9">
        <f>'D1'!AH38*AH$2</f>
        <v>0</v>
      </c>
      <c r="AI38" s="9">
        <f>A!AI37*AI$2</f>
        <v>10288560</v>
      </c>
      <c r="AJ38" s="9"/>
      <c r="AK38" s="9"/>
      <c r="AL38" s="11"/>
      <c r="AM38" s="11"/>
      <c r="AN38" s="11"/>
      <c r="AP38" s="16"/>
    </row>
    <row r="39" spans="1:42" s="8" customFormat="1" ht="15">
      <c r="A39" s="8">
        <v>36</v>
      </c>
      <c r="B39" s="8">
        <v>36</v>
      </c>
      <c r="C39" s="8" t="s">
        <v>59</v>
      </c>
      <c r="D39" s="9">
        <f>'D1'!D39*D$2</f>
        <v>0</v>
      </c>
      <c r="E39" s="9">
        <f>'D1'!E39*E$2</f>
        <v>456.8146211574064</v>
      </c>
      <c r="F39" s="9">
        <f>'D1'!F39*F$2</f>
        <v>0</v>
      </c>
      <c r="G39" s="9">
        <f>'D1'!G39*G$2</f>
        <v>0</v>
      </c>
      <c r="H39" s="9">
        <f>'D1'!H39*H$2</f>
        <v>0</v>
      </c>
      <c r="I39" s="9">
        <f>'D1'!I39*I$2</f>
        <v>0</v>
      </c>
      <c r="J39" s="9">
        <f>'D1'!J39*J$2</f>
        <v>0</v>
      </c>
      <c r="K39" s="9">
        <f>'D1'!K39*K$2</f>
        <v>0</v>
      </c>
      <c r="L39" s="9">
        <f>'D1'!L39*L$2</f>
        <v>0</v>
      </c>
      <c r="M39" s="9">
        <f>'D1'!M39*M$2</f>
        <v>0</v>
      </c>
      <c r="N39" s="9">
        <f>'D1'!N39*N$2</f>
        <v>112838.35477920888</v>
      </c>
      <c r="O39" s="9">
        <f>'D1'!O39*O$2</f>
        <v>26342.264995863214</v>
      </c>
      <c r="P39" s="9">
        <f>'D1'!P39*P$2</f>
        <v>31304.437422871728</v>
      </c>
      <c r="Q39" s="9">
        <f>'D1'!Q39*Q$2</f>
        <v>81114.17730731667</v>
      </c>
      <c r="R39" s="9">
        <f>'D1'!R39*R$2</f>
        <v>35.48339568548771</v>
      </c>
      <c r="S39" s="9">
        <f>'D1'!S39*S$2</f>
        <v>0</v>
      </c>
      <c r="T39" s="9">
        <f>'D1'!T39*T$2</f>
        <v>0</v>
      </c>
      <c r="U39" s="9">
        <f>'D1'!U39*U$2</f>
        <v>0</v>
      </c>
      <c r="V39" s="9">
        <f>'D1'!V39*V$2</f>
        <v>0</v>
      </c>
      <c r="W39" s="9">
        <f>'D1'!W39*W$2</f>
        <v>59.639164640161226</v>
      </c>
      <c r="X39" s="9">
        <f>'D1'!X39*X$2</f>
        <v>633030.3040417583</v>
      </c>
      <c r="Y39" s="9">
        <f>'D1'!Y39*Y$2</f>
        <v>559.0486569033878</v>
      </c>
      <c r="Z39" s="9">
        <f>'D1'!Z39*Z$2</f>
        <v>54971.82432990002</v>
      </c>
      <c r="AA39" s="9">
        <f>'D1'!AA39*AA$2</f>
        <v>0</v>
      </c>
      <c r="AB39" s="9">
        <f>'D1'!AB39*AB$2</f>
        <v>0</v>
      </c>
      <c r="AC39" s="9">
        <f>'D1'!AC39*AC$2</f>
        <v>0</v>
      </c>
      <c r="AD39" s="9">
        <f>'D1'!AD39*AD$2</f>
        <v>0</v>
      </c>
      <c r="AE39" s="9">
        <f>'D1'!AE39*AE$2</f>
        <v>0</v>
      </c>
      <c r="AF39" s="9">
        <f>'D1'!AF39*AF$2</f>
        <v>0</v>
      </c>
      <c r="AG39" s="9">
        <f>'D1'!AG39*AG$2</f>
        <v>0</v>
      </c>
      <c r="AH39" s="9">
        <f>'D1'!AH39*AH$2</f>
        <v>0</v>
      </c>
      <c r="AI39" s="9">
        <f>A!AI38*AI$2</f>
        <v>0</v>
      </c>
      <c r="AJ39" s="9"/>
      <c r="AK39" s="9"/>
      <c r="AL39" s="11"/>
      <c r="AM39" s="11"/>
      <c r="AN39" s="11"/>
      <c r="AP39" s="16"/>
    </row>
    <row r="40" spans="1:42" s="8" customFormat="1" ht="15">
      <c r="A40" s="8">
        <v>37</v>
      </c>
      <c r="B40" s="8">
        <v>37</v>
      </c>
      <c r="C40" s="8" t="s">
        <v>60</v>
      </c>
      <c r="D40" s="9">
        <f>'D1'!D40*D$2</f>
        <v>0</v>
      </c>
      <c r="E40" s="9">
        <f>'D1'!E40*E$2</f>
        <v>329086.5431648764</v>
      </c>
      <c r="F40" s="9">
        <f>'D1'!F40*F$2</f>
        <v>258301.11538774808</v>
      </c>
      <c r="G40" s="9">
        <f>'D1'!G40*G$2</f>
        <v>0</v>
      </c>
      <c r="H40" s="9">
        <f>'D1'!H40*H$2</f>
        <v>61280.26914674202</v>
      </c>
      <c r="I40" s="9">
        <f>'D1'!I40*I$2</f>
        <v>0</v>
      </c>
      <c r="J40" s="9">
        <f>'D1'!J40*J$2</f>
        <v>0</v>
      </c>
      <c r="K40" s="9">
        <f>'D1'!K40*K$2</f>
        <v>0</v>
      </c>
      <c r="L40" s="9">
        <f>'D1'!L40*L$2</f>
        <v>0</v>
      </c>
      <c r="M40" s="9">
        <f>'D1'!M40*M$2</f>
        <v>0</v>
      </c>
      <c r="N40" s="9">
        <f>'D1'!N40*N$2</f>
        <v>317249.4528925307</v>
      </c>
      <c r="O40" s="9">
        <f>'D1'!O40*O$2</f>
        <v>297073.82769930386</v>
      </c>
      <c r="P40" s="9">
        <f>'D1'!P40*P$2</f>
        <v>97210.5475973475</v>
      </c>
      <c r="Q40" s="9">
        <f>'D1'!Q40*Q$2</f>
        <v>12838.995086967063</v>
      </c>
      <c r="R40" s="9">
        <f>'D1'!R40*R$2</f>
        <v>1222.2762549526037</v>
      </c>
      <c r="S40" s="9">
        <f>'D1'!S40*S$2</f>
        <v>0</v>
      </c>
      <c r="T40" s="9">
        <f>'D1'!T40*T$2</f>
        <v>0</v>
      </c>
      <c r="U40" s="9">
        <f>'D1'!U40*U$2</f>
        <v>359.13126993102424</v>
      </c>
      <c r="V40" s="9">
        <f>'D1'!V40*V$2</f>
        <v>8721.808198400066</v>
      </c>
      <c r="W40" s="9">
        <f>'D1'!W40*W$2</f>
        <v>150421.47098928533</v>
      </c>
      <c r="X40" s="9">
        <f>'D1'!X40*X$2</f>
        <v>24449.224788318712</v>
      </c>
      <c r="Y40" s="9">
        <f>'D1'!Y40*Y$2</f>
        <v>0</v>
      </c>
      <c r="Z40" s="9">
        <f>'D1'!Z40*Z$2</f>
        <v>16837.9104375</v>
      </c>
      <c r="AA40" s="9">
        <f>'D1'!AA40*AA$2</f>
        <v>0</v>
      </c>
      <c r="AB40" s="9">
        <f>'D1'!AB40*AB$2</f>
        <v>0</v>
      </c>
      <c r="AC40" s="9">
        <f>'D1'!AC40*AC$2</f>
        <v>0</v>
      </c>
      <c r="AD40" s="9">
        <f>'D1'!AD40*AD$2</f>
        <v>0</v>
      </c>
      <c r="AE40" s="9">
        <f>'D1'!AE40*AE$2</f>
        <v>0</v>
      </c>
      <c r="AF40" s="9">
        <f>'D1'!AF40*AF$2</f>
        <v>56.33072615662671</v>
      </c>
      <c r="AG40" s="9">
        <f>'D1'!AG40*AG$2</f>
        <v>0</v>
      </c>
      <c r="AH40" s="9">
        <f>'D1'!AH40*AH$2</f>
        <v>0</v>
      </c>
      <c r="AI40" s="9">
        <f>A!AI39*AI$2</f>
        <v>0</v>
      </c>
      <c r="AJ40" s="9"/>
      <c r="AK40" s="9"/>
      <c r="AL40" s="11"/>
      <c r="AM40" s="11"/>
      <c r="AN40" s="11"/>
      <c r="AP40" s="16"/>
    </row>
    <row r="41" spans="1:42" s="8" customFormat="1" ht="15">
      <c r="A41" s="8">
        <v>38</v>
      </c>
      <c r="B41" s="8">
        <v>38</v>
      </c>
      <c r="C41" s="8" t="s">
        <v>61</v>
      </c>
      <c r="D41" s="9">
        <f>'D1'!D41*D$2</f>
        <v>9514972.227258977</v>
      </c>
      <c r="E41" s="9">
        <f>'D1'!E41*E$2</f>
        <v>0</v>
      </c>
      <c r="F41" s="9">
        <f>'D1'!F41*F$2</f>
        <v>4171153.4571085395</v>
      </c>
      <c r="G41" s="9">
        <f>'D1'!G41*G$2</f>
        <v>28055882.27974023</v>
      </c>
      <c r="H41" s="9">
        <f>'D1'!H41*H$2</f>
        <v>1431245.5923292837</v>
      </c>
      <c r="I41" s="9">
        <f>'D1'!I41*I$2</f>
        <v>6338902.947405604</v>
      </c>
      <c r="J41" s="9">
        <f>'D1'!J41*J$2</f>
        <v>-13282308.920098605</v>
      </c>
      <c r="K41" s="9">
        <f>'D1'!K41*K$2</f>
        <v>995736.6517009909</v>
      </c>
      <c r="L41" s="9">
        <f>'D1'!L41*L$2</f>
        <v>-2086809.6438055823</v>
      </c>
      <c r="M41" s="9">
        <f>'D1'!M41*M$2</f>
        <v>0</v>
      </c>
      <c r="N41" s="9">
        <f>'D1'!N41*N$2</f>
        <v>24563.46680640057</v>
      </c>
      <c r="O41" s="9">
        <f>'D1'!O41*O$2</f>
        <v>33879.718608216746</v>
      </c>
      <c r="P41" s="9">
        <f>'D1'!P41*P$2</f>
        <v>15395.139117452341</v>
      </c>
      <c r="Q41" s="9">
        <f>'D1'!Q41*Q$2</f>
        <v>519.1474142018144</v>
      </c>
      <c r="R41" s="9">
        <f>'D1'!R41*R$2</f>
        <v>6.969952723951706</v>
      </c>
      <c r="S41" s="9">
        <f>'D1'!S41*S$2</f>
        <v>0</v>
      </c>
      <c r="T41" s="9">
        <f>'D1'!T41*T$2</f>
        <v>0</v>
      </c>
      <c r="U41" s="9">
        <f>'D1'!U41*U$2</f>
        <v>0</v>
      </c>
      <c r="V41" s="9">
        <f>'D1'!V41*V$2</f>
        <v>0</v>
      </c>
      <c r="W41" s="9">
        <f>'D1'!W41*W$2</f>
        <v>27037.47045452606</v>
      </c>
      <c r="X41" s="9">
        <f>'D1'!X41*X$2</f>
        <v>10204.665711004187</v>
      </c>
      <c r="Y41" s="9">
        <f>'D1'!Y41*Y$2</f>
        <v>224.12703992182935</v>
      </c>
      <c r="Z41" s="9">
        <f>'D1'!Z41*Z$2</f>
        <v>22261.767430950313</v>
      </c>
      <c r="AA41" s="9">
        <f>'D1'!AA41*AA$2</f>
        <v>0</v>
      </c>
      <c r="AB41" s="9">
        <f>'D1'!AB41*AB$2</f>
        <v>0</v>
      </c>
      <c r="AC41" s="9">
        <f>'D1'!AC41*AC$2</f>
        <v>42174.81818181818</v>
      </c>
      <c r="AD41" s="9">
        <f>'D1'!AD41*AD$2</f>
        <v>0</v>
      </c>
      <c r="AE41" s="9">
        <f>'D1'!AE41*AE$2</f>
        <v>0</v>
      </c>
      <c r="AF41" s="9">
        <f>'D1'!AF41*AF$2</f>
        <v>24820.303860048843</v>
      </c>
      <c r="AG41" s="9">
        <f>'D1'!AG41*AG$2</f>
        <v>0</v>
      </c>
      <c r="AH41" s="9">
        <f>'D1'!AH41*AH$2</f>
        <v>0</v>
      </c>
      <c r="AI41" s="9">
        <f>A!AI40*AI$2</f>
        <v>2585471.6999999983</v>
      </c>
      <c r="AJ41" s="9"/>
      <c r="AK41" s="9"/>
      <c r="AL41" s="11"/>
      <c r="AM41" s="11"/>
      <c r="AN41" s="11"/>
      <c r="AP41" s="16"/>
    </row>
    <row r="42" spans="1:42" s="8" customFormat="1" ht="15">
      <c r="A42" s="8">
        <v>39</v>
      </c>
      <c r="B42" s="8">
        <v>39</v>
      </c>
      <c r="C42" s="8" t="s">
        <v>62</v>
      </c>
      <c r="D42" s="9">
        <f>'D1'!D42*D$2</f>
        <v>15725.024650910069</v>
      </c>
      <c r="E42" s="9">
        <f>'D1'!E42*E$2</f>
        <v>0</v>
      </c>
      <c r="F42" s="9">
        <f>'D1'!F42*F$2</f>
        <v>24791.411252304286</v>
      </c>
      <c r="G42" s="9">
        <f>'D1'!G42*G$2</f>
        <v>0</v>
      </c>
      <c r="H42" s="9">
        <f>'D1'!H42*H$2</f>
        <v>904388.3845237562</v>
      </c>
      <c r="I42" s="9">
        <f>'D1'!I42*I$2</f>
        <v>1774951.098337963</v>
      </c>
      <c r="J42" s="9">
        <f>'D1'!J42*J$2</f>
        <v>0</v>
      </c>
      <c r="K42" s="9">
        <f>'D1'!K42*K$2</f>
        <v>278815.416209424</v>
      </c>
      <c r="L42" s="9">
        <f>'D1'!L42*L$2</f>
        <v>0</v>
      </c>
      <c r="M42" s="9">
        <f>'D1'!M42*M$2</f>
        <v>0</v>
      </c>
      <c r="N42" s="9">
        <f>'D1'!N42*N$2</f>
        <v>273321.3845501989</v>
      </c>
      <c r="O42" s="9">
        <f>'D1'!O42*O$2</f>
        <v>397505.8189415256</v>
      </c>
      <c r="P42" s="9">
        <f>'D1'!P42*P$2</f>
        <v>40958.36201516952</v>
      </c>
      <c r="Q42" s="9">
        <f>'D1'!Q42*Q$2</f>
        <v>161.2345382795759</v>
      </c>
      <c r="R42" s="9">
        <f>'D1'!R42*R$2</f>
        <v>6.969952723951706</v>
      </c>
      <c r="S42" s="9">
        <f>'D1'!S42*S$2</f>
        <v>0</v>
      </c>
      <c r="T42" s="9">
        <f>'D1'!T42*T$2</f>
        <v>0</v>
      </c>
      <c r="U42" s="9">
        <f>'D1'!U42*U$2</f>
        <v>0.11725586792938172</v>
      </c>
      <c r="V42" s="9">
        <f>'D1'!V42*V$2</f>
        <v>0</v>
      </c>
      <c r="W42" s="9">
        <f>'D1'!W42*W$2</f>
        <v>489561.9593116703</v>
      </c>
      <c r="X42" s="9">
        <f>'D1'!X42*X$2</f>
        <v>454960.19903842424</v>
      </c>
      <c r="Y42" s="9">
        <f>'D1'!Y42*Y$2</f>
        <v>4642.387949520255</v>
      </c>
      <c r="Z42" s="9">
        <f>'D1'!Z42*Z$2</f>
        <v>341955.4128272996</v>
      </c>
      <c r="AA42" s="9">
        <f>'D1'!AA42*AA$2</f>
        <v>0</v>
      </c>
      <c r="AB42" s="9">
        <f>'D1'!AB42*AB$2</f>
        <v>0</v>
      </c>
      <c r="AC42" s="9">
        <f>'D1'!AC42*AC$2</f>
        <v>0</v>
      </c>
      <c r="AD42" s="9">
        <f>'D1'!AD42*AD$2</f>
        <v>0</v>
      </c>
      <c r="AE42" s="9">
        <f>'D1'!AE42*AE$2</f>
        <v>0</v>
      </c>
      <c r="AF42" s="9">
        <f>'D1'!AF42*AF$2</f>
        <v>997.1854923557547</v>
      </c>
      <c r="AG42" s="9">
        <f>'D1'!AG42*AG$2</f>
        <v>0</v>
      </c>
      <c r="AH42" s="9">
        <f>'D1'!AH42*AH$2</f>
        <v>0</v>
      </c>
      <c r="AI42" s="9">
        <f>A!AI41*AI$2</f>
        <v>0</v>
      </c>
      <c r="AJ42" s="9"/>
      <c r="AK42" s="9"/>
      <c r="AL42" s="11"/>
      <c r="AM42" s="11"/>
      <c r="AN42" s="11"/>
      <c r="AP42" s="16"/>
    </row>
    <row r="43" spans="1:42" s="8" customFormat="1" ht="15">
      <c r="A43" s="8">
        <v>40</v>
      </c>
      <c r="B43" s="8">
        <v>40</v>
      </c>
      <c r="C43" s="8" t="s">
        <v>210</v>
      </c>
      <c r="D43" s="9">
        <f>'D1'!D43*D$2</f>
        <v>16272.795263216007</v>
      </c>
      <c r="E43" s="9">
        <f>'D1'!E43*E$2</f>
        <v>0</v>
      </c>
      <c r="F43" s="9">
        <f>'D1'!F43*F$2</f>
        <v>981434.9947886645</v>
      </c>
      <c r="G43" s="9">
        <f>'D1'!G43*G$2</f>
        <v>0</v>
      </c>
      <c r="H43" s="9">
        <f>'D1'!H43*H$2</f>
        <v>29694.00291719633</v>
      </c>
      <c r="I43" s="9">
        <f>'D1'!I43*I$2</f>
        <v>145020.1415773479</v>
      </c>
      <c r="J43" s="9">
        <f>'D1'!J43*J$2</f>
        <v>0</v>
      </c>
      <c r="K43" s="9">
        <f>'D1'!K43*K$2</f>
        <v>22780.26204242999</v>
      </c>
      <c r="L43" s="9">
        <f>'D1'!L43*L$2</f>
        <v>0</v>
      </c>
      <c r="M43" s="9">
        <f>'D1'!M43*M$2</f>
        <v>0</v>
      </c>
      <c r="N43" s="9">
        <f>'D1'!N43*N$2</f>
        <v>329097.6955669418</v>
      </c>
      <c r="O43" s="9">
        <f>'D1'!O43*O$2</f>
        <v>30291.187486065948</v>
      </c>
      <c r="P43" s="9">
        <f>'D1'!P43*P$2</f>
        <v>22552.70368452683</v>
      </c>
      <c r="Q43" s="9">
        <f>'D1'!Q43*Q$2</f>
        <v>2968.2444525515943</v>
      </c>
      <c r="R43" s="9">
        <f>'D1'!R43*R$2</f>
        <v>515.1428695056776</v>
      </c>
      <c r="S43" s="9">
        <f>'D1'!S43*S$2</f>
        <v>0</v>
      </c>
      <c r="T43" s="9">
        <f>'D1'!T43*T$2</f>
        <v>0</v>
      </c>
      <c r="U43" s="9">
        <f>'D1'!U43*U$2</f>
        <v>0.02931396698234543</v>
      </c>
      <c r="V43" s="9">
        <f>'D1'!V43*V$2</f>
        <v>0</v>
      </c>
      <c r="W43" s="9">
        <f>'D1'!W43*W$2</f>
        <v>3869.0823983315827</v>
      </c>
      <c r="X43" s="9">
        <f>'D1'!X43*X$2</f>
        <v>28069.388973713776</v>
      </c>
      <c r="Y43" s="9">
        <f>'D1'!Y43*Y$2</f>
        <v>457.0970256862925</v>
      </c>
      <c r="Z43" s="9">
        <f>'D1'!Z43*Z$2</f>
        <v>191300.9178950996</v>
      </c>
      <c r="AA43" s="9">
        <f>'D1'!AA43*AA$2</f>
        <v>0</v>
      </c>
      <c r="AB43" s="9">
        <f>'D1'!AB43*AB$2</f>
        <v>0</v>
      </c>
      <c r="AC43" s="9">
        <f>'D1'!AC43*AC$2</f>
        <v>0</v>
      </c>
      <c r="AD43" s="9">
        <f>'D1'!AD43*AD$2</f>
        <v>0</v>
      </c>
      <c r="AE43" s="9">
        <f>'D1'!AE43*AE$2</f>
        <v>0</v>
      </c>
      <c r="AF43" s="9">
        <f>'D1'!AF43*AF$2</f>
        <v>41.92050778131704</v>
      </c>
      <c r="AG43" s="9">
        <f>'D1'!AG43*AG$2</f>
        <v>0</v>
      </c>
      <c r="AH43" s="9">
        <f>'D1'!AH43*AH$2</f>
        <v>0</v>
      </c>
      <c r="AI43" s="9">
        <f>A!AI42*AI$2</f>
        <v>8051.537142856121</v>
      </c>
      <c r="AJ43" s="9"/>
      <c r="AK43" s="9"/>
      <c r="AL43" s="11"/>
      <c r="AM43" s="11"/>
      <c r="AN43" s="11"/>
      <c r="AP43" s="16"/>
    </row>
    <row r="44" spans="1:42" s="8" customFormat="1" ht="15">
      <c r="A44" s="8">
        <v>41</v>
      </c>
      <c r="B44" s="8">
        <v>41</v>
      </c>
      <c r="C44" s="8" t="s">
        <v>63</v>
      </c>
      <c r="D44" s="9">
        <f>'D1'!D44*D$2</f>
        <v>3380.145485708968</v>
      </c>
      <c r="E44" s="9">
        <f>'D1'!E44*E$2</f>
        <v>0</v>
      </c>
      <c r="F44" s="9">
        <f>'D1'!F44*F$2</f>
        <v>4208.626235304054</v>
      </c>
      <c r="G44" s="9">
        <f>'D1'!G44*G$2</f>
        <v>0</v>
      </c>
      <c r="H44" s="9">
        <f>'D1'!H44*H$2</f>
        <v>9.7305784533066</v>
      </c>
      <c r="I44" s="9">
        <f>'D1'!I44*I$2</f>
        <v>273.6624648287176</v>
      </c>
      <c r="J44" s="9">
        <f>'D1'!J44*J$2</f>
        <v>0</v>
      </c>
      <c r="K44" s="9">
        <f>'D1'!K44*K$2</f>
        <v>42.98784011753717</v>
      </c>
      <c r="L44" s="9">
        <f>'D1'!L44*L$2</f>
        <v>0</v>
      </c>
      <c r="M44" s="9">
        <f>'D1'!M44*M$2</f>
        <v>0</v>
      </c>
      <c r="N44" s="9">
        <f>'D1'!N44*N$2</f>
        <v>18252.718602978053</v>
      </c>
      <c r="O44" s="9">
        <f>'D1'!O44*O$2</f>
        <v>12519.20502319979</v>
      </c>
      <c r="P44" s="9">
        <f>'D1'!P44*P$2</f>
        <v>4530.25246984885</v>
      </c>
      <c r="Q44" s="9">
        <f>'D1'!Q44*Q$2</f>
        <v>2612.416506003498</v>
      </c>
      <c r="R44" s="9">
        <f>'D1'!R44*R$2</f>
        <v>335.824994880697</v>
      </c>
      <c r="S44" s="9">
        <f>'D1'!S44*S$2</f>
        <v>0</v>
      </c>
      <c r="T44" s="9">
        <f>'D1'!T44*T$2</f>
        <v>0</v>
      </c>
      <c r="U44" s="9">
        <f>'D1'!U44*U$2</f>
        <v>2.521001145006356</v>
      </c>
      <c r="V44" s="9">
        <f>'D1'!V44*V$2</f>
        <v>0</v>
      </c>
      <c r="W44" s="9">
        <f>'D1'!W44*W$2</f>
        <v>5493.728549928695</v>
      </c>
      <c r="X44" s="9">
        <f>'D1'!X44*X$2</f>
        <v>33106.139144697416</v>
      </c>
      <c r="Y44" s="9">
        <f>'D1'!Y44*Y$2</f>
        <v>25.180585695392715</v>
      </c>
      <c r="Z44" s="9">
        <f>'D1'!Z44*Z$2</f>
        <v>4174.044789149773</v>
      </c>
      <c r="AA44" s="9">
        <f>'D1'!AA44*AA$2</f>
        <v>0</v>
      </c>
      <c r="AB44" s="9">
        <f>'D1'!AB44*AB$2</f>
        <v>0</v>
      </c>
      <c r="AC44" s="9">
        <f>'D1'!AC44*AC$2</f>
        <v>0</v>
      </c>
      <c r="AD44" s="9">
        <f>'D1'!AD44*AD$2</f>
        <v>0</v>
      </c>
      <c r="AE44" s="9">
        <f>'D1'!AE44*AE$2</f>
        <v>0</v>
      </c>
      <c r="AF44" s="9">
        <f>'D1'!AF44*AF$2</f>
        <v>0.037508826216522274</v>
      </c>
      <c r="AG44" s="9">
        <f>'D1'!AG44*AG$2</f>
        <v>0</v>
      </c>
      <c r="AH44" s="9">
        <f>'D1'!AH44*AH$2</f>
        <v>0</v>
      </c>
      <c r="AI44" s="9">
        <f>A!AI43*AI$2</f>
        <v>0</v>
      </c>
      <c r="AJ44" s="9"/>
      <c r="AK44" s="9"/>
      <c r="AL44" s="11"/>
      <c r="AM44" s="11"/>
      <c r="AN44" s="11"/>
      <c r="AP44" s="16"/>
    </row>
    <row r="45" spans="1:42" s="8" customFormat="1" ht="15">
      <c r="A45" s="8">
        <v>42</v>
      </c>
      <c r="B45" s="8">
        <v>42</v>
      </c>
      <c r="C45" s="8" t="s">
        <v>64</v>
      </c>
      <c r="D45" s="9">
        <f>'D1'!D45*D$2</f>
        <v>0</v>
      </c>
      <c r="E45" s="9">
        <f>'D1'!E45*E$2</f>
        <v>84867.51068468388</v>
      </c>
      <c r="F45" s="9">
        <f>'D1'!F45*F$2</f>
        <v>155991.83727765727</v>
      </c>
      <c r="G45" s="9">
        <f>'D1'!G45*G$2</f>
        <v>0</v>
      </c>
      <c r="H45" s="9">
        <f>'D1'!H45*H$2</f>
        <v>14161.736697303431</v>
      </c>
      <c r="I45" s="9">
        <f>'D1'!I45*I$2</f>
        <v>0</v>
      </c>
      <c r="J45" s="9">
        <f>'D1'!J45*J$2</f>
        <v>0</v>
      </c>
      <c r="K45" s="9">
        <f>'D1'!K45*K$2</f>
        <v>0</v>
      </c>
      <c r="L45" s="9">
        <f>'D1'!L45*L$2</f>
        <v>0</v>
      </c>
      <c r="M45" s="9">
        <f>'D1'!M45*M$2</f>
        <v>0</v>
      </c>
      <c r="N45" s="9">
        <f>'D1'!N45*N$2</f>
        <v>79226.38315268769</v>
      </c>
      <c r="O45" s="9">
        <f>'D1'!O45*O$2</f>
        <v>146537.9137613991</v>
      </c>
      <c r="P45" s="9">
        <f>'D1'!P45*P$2</f>
        <v>30843.348285137377</v>
      </c>
      <c r="Q45" s="9">
        <f>'D1'!Q45*Q$2</f>
        <v>2753.496726998104</v>
      </c>
      <c r="R45" s="9">
        <f>'D1'!R45*R$2</f>
        <v>521.4791901637672</v>
      </c>
      <c r="S45" s="9">
        <f>'D1'!S45*S$2</f>
        <v>0</v>
      </c>
      <c r="T45" s="9">
        <f>'D1'!T45*T$2</f>
        <v>0</v>
      </c>
      <c r="U45" s="9">
        <f>'D1'!U45*U$2</f>
        <v>2031.9093335989107</v>
      </c>
      <c r="V45" s="9">
        <f>'D1'!V45*V$2</f>
        <v>61504.4503081068</v>
      </c>
      <c r="W45" s="9">
        <f>'D1'!W45*W$2</f>
        <v>32313.71314555367</v>
      </c>
      <c r="X45" s="9">
        <f>'D1'!X45*X$2</f>
        <v>10703.094113341158</v>
      </c>
      <c r="Y45" s="9">
        <f>'D1'!Y45*Y$2</f>
        <v>11.341177179342358</v>
      </c>
      <c r="Z45" s="9">
        <f>'D1'!Z45*Z$2</f>
        <v>24507.21260025005</v>
      </c>
      <c r="AA45" s="9">
        <f>'D1'!AA45*AA$2</f>
        <v>0</v>
      </c>
      <c r="AB45" s="9">
        <f>'D1'!AB45*AB$2</f>
        <v>0</v>
      </c>
      <c r="AC45" s="9">
        <f>'D1'!AC45*AC$2</f>
        <v>22197.272727272728</v>
      </c>
      <c r="AD45" s="9">
        <f>'D1'!AD45*AD$2</f>
        <v>0</v>
      </c>
      <c r="AE45" s="9">
        <f>'D1'!AE45*AE$2</f>
        <v>0</v>
      </c>
      <c r="AF45" s="9">
        <f>'D1'!AF45*AF$2</f>
        <v>13.017908095146863</v>
      </c>
      <c r="AG45" s="9">
        <f>'D1'!AG45*AG$2</f>
        <v>0</v>
      </c>
      <c r="AH45" s="9">
        <f>'D1'!AH45*AH$2</f>
        <v>0</v>
      </c>
      <c r="AI45" s="9">
        <f>A!AI44*AI$2</f>
        <v>0</v>
      </c>
      <c r="AJ45" s="9"/>
      <c r="AK45" s="9"/>
      <c r="AL45" s="11"/>
      <c r="AM45" s="11"/>
      <c r="AN45" s="11"/>
      <c r="AP45" s="16"/>
    </row>
    <row r="46" spans="1:42" s="8" customFormat="1" ht="15">
      <c r="A46" s="8">
        <v>43</v>
      </c>
      <c r="B46" s="8">
        <v>43</v>
      </c>
      <c r="C46" s="8" t="s">
        <v>65</v>
      </c>
      <c r="D46" s="9">
        <f>'D1'!D46*D$2</f>
        <v>0</v>
      </c>
      <c r="E46" s="9">
        <f>'D1'!E46*E$2</f>
        <v>10358.98127498415</v>
      </c>
      <c r="F46" s="9">
        <f>'D1'!F46*F$2</f>
        <v>54313.76457475187</v>
      </c>
      <c r="G46" s="9">
        <f>'D1'!G46*G$2</f>
        <v>0</v>
      </c>
      <c r="H46" s="9">
        <f>'D1'!H46*H$2</f>
        <v>0</v>
      </c>
      <c r="I46" s="9">
        <f>'D1'!I46*I$2</f>
        <v>0</v>
      </c>
      <c r="J46" s="9">
        <f>'D1'!J46*J$2</f>
        <v>0</v>
      </c>
      <c r="K46" s="9">
        <f>'D1'!K46*K$2</f>
        <v>0</v>
      </c>
      <c r="L46" s="9">
        <f>'D1'!L46*L$2</f>
        <v>0</v>
      </c>
      <c r="M46" s="9">
        <f>'D1'!M46*M$2</f>
        <v>0</v>
      </c>
      <c r="N46" s="9">
        <f>'D1'!N46*N$2</f>
        <v>284963.27505554294</v>
      </c>
      <c r="O46" s="9">
        <f>'D1'!O46*O$2</f>
        <v>64578.910143075955</v>
      </c>
      <c r="P46" s="9">
        <f>'D1'!P46*P$2</f>
        <v>70099.33336427607</v>
      </c>
      <c r="Q46" s="9">
        <f>'D1'!Q46*Q$2</f>
        <v>3506.156231122069</v>
      </c>
      <c r="R46" s="9">
        <f>'D1'!R46*R$2</f>
        <v>949.8144666531125</v>
      </c>
      <c r="S46" s="9">
        <f>'D1'!S46*S$2</f>
        <v>0</v>
      </c>
      <c r="T46" s="9">
        <f>'D1'!T46*T$2</f>
        <v>0</v>
      </c>
      <c r="U46" s="9">
        <f>'D1'!U46*U$2</f>
        <v>6022.204761273758</v>
      </c>
      <c r="V46" s="9">
        <f>'D1'!V46*V$2</f>
        <v>3623.967803058438</v>
      </c>
      <c r="W46" s="9">
        <f>'D1'!W46*W$2</f>
        <v>1799.4059420209046</v>
      </c>
      <c r="X46" s="9">
        <f>'D1'!X46*X$2</f>
        <v>95304.75714158999</v>
      </c>
      <c r="Y46" s="9">
        <f>'D1'!Y46*Y$2</f>
        <v>618.2131196711457</v>
      </c>
      <c r="Z46" s="9">
        <f>'D1'!Z46*Z$2</f>
        <v>207720.07682085034</v>
      </c>
      <c r="AA46" s="9">
        <f>'D1'!AA46*AA$2</f>
        <v>0</v>
      </c>
      <c r="AB46" s="9">
        <f>'D1'!AB46*AB$2</f>
        <v>0</v>
      </c>
      <c r="AC46" s="9">
        <f>'D1'!AC46*AC$2</f>
        <v>0</v>
      </c>
      <c r="AD46" s="9">
        <f>'D1'!AD46*AD$2</f>
        <v>0</v>
      </c>
      <c r="AE46" s="9">
        <f>'D1'!AE46*AE$2</f>
        <v>0</v>
      </c>
      <c r="AF46" s="9">
        <f>'D1'!AF46*AF$2</f>
        <v>0</v>
      </c>
      <c r="AG46" s="9">
        <f>'D1'!AG46*AG$2</f>
        <v>0</v>
      </c>
      <c r="AH46" s="9">
        <f>'D1'!AH46*AH$2</f>
        <v>0</v>
      </c>
      <c r="AI46" s="9">
        <f>A!AI45*AI$2</f>
        <v>24676.43050193131</v>
      </c>
      <c r="AJ46" s="9"/>
      <c r="AK46" s="9"/>
      <c r="AL46" s="11"/>
      <c r="AM46" s="11"/>
      <c r="AN46" s="11"/>
      <c r="AP46" s="16"/>
    </row>
    <row r="47" spans="1:42" s="8" customFormat="1" ht="15">
      <c r="A47" s="8">
        <v>44</v>
      </c>
      <c r="B47" s="8">
        <v>44</v>
      </c>
      <c r="C47" s="8" t="s">
        <v>66</v>
      </c>
      <c r="D47" s="9">
        <f>'D1'!D47*D$2</f>
        <v>0</v>
      </c>
      <c r="E47" s="9">
        <f>'D1'!E47*E$2</f>
        <v>263.24910371752287</v>
      </c>
      <c r="F47" s="9">
        <f>'D1'!F47*F$2</f>
        <v>3079.007582327593</v>
      </c>
      <c r="G47" s="9">
        <f>'D1'!G47*G$2</f>
        <v>0</v>
      </c>
      <c r="H47" s="9">
        <f>'D1'!H47*H$2</f>
        <v>6256.294030786759</v>
      </c>
      <c r="I47" s="9">
        <f>'D1'!I47*I$2</f>
        <v>0</v>
      </c>
      <c r="J47" s="9">
        <f>'D1'!J47*J$2</f>
        <v>0</v>
      </c>
      <c r="K47" s="9">
        <f>'D1'!K47*K$2</f>
        <v>0</v>
      </c>
      <c r="L47" s="9">
        <f>'D1'!L47*L$2</f>
        <v>0</v>
      </c>
      <c r="M47" s="9">
        <f>'D1'!M47*M$2</f>
        <v>0</v>
      </c>
      <c r="N47" s="9">
        <f>'D1'!N47*N$2</f>
        <v>63191.383465610095</v>
      </c>
      <c r="O47" s="9">
        <f>'D1'!O47*O$2</f>
        <v>85789.26065806863</v>
      </c>
      <c r="P47" s="9">
        <f>'D1'!P47*P$2</f>
        <v>41114.126058708796</v>
      </c>
      <c r="Q47" s="9">
        <f>'D1'!Q47*Q$2</f>
        <v>25199.846370760453</v>
      </c>
      <c r="R47" s="9">
        <f>'D1'!R47*R$2</f>
        <v>1435.8102611314364</v>
      </c>
      <c r="S47" s="9">
        <f>'D1'!S47*S$2</f>
        <v>0</v>
      </c>
      <c r="T47" s="9">
        <f>'D1'!T47*T$2</f>
        <v>0</v>
      </c>
      <c r="U47" s="9">
        <f>'D1'!U47*U$2</f>
        <v>3.8392921080681774</v>
      </c>
      <c r="V47" s="9">
        <f>'D1'!V47*V$2</f>
        <v>0</v>
      </c>
      <c r="W47" s="9">
        <f>'D1'!W47*W$2</f>
        <v>103.54988388005974</v>
      </c>
      <c r="X47" s="9">
        <f>'D1'!X47*X$2</f>
        <v>55981.37950458384</v>
      </c>
      <c r="Y47" s="9">
        <f>'D1'!Y47*Y$2</f>
        <v>181.30021700682988</v>
      </c>
      <c r="Z47" s="9">
        <f>'D1'!Z47*Z$2</f>
        <v>89342.83128104979</v>
      </c>
      <c r="AA47" s="9">
        <f>'D1'!AA47*AA$2</f>
        <v>0</v>
      </c>
      <c r="AB47" s="9">
        <f>'D1'!AB47*AB$2</f>
        <v>0</v>
      </c>
      <c r="AC47" s="9">
        <f>'D1'!AC47*AC$2</f>
        <v>0</v>
      </c>
      <c r="AD47" s="9">
        <f>'D1'!AD47*AD$2</f>
        <v>0</v>
      </c>
      <c r="AE47" s="9">
        <f>'D1'!AE47*AE$2</f>
        <v>0</v>
      </c>
      <c r="AF47" s="9">
        <f>'D1'!AF47*AF$2</f>
        <v>5.750979731499211</v>
      </c>
      <c r="AG47" s="9">
        <f>'D1'!AG47*AG$2</f>
        <v>0</v>
      </c>
      <c r="AH47" s="9">
        <f>'D1'!AH47*AH$2</f>
        <v>0</v>
      </c>
      <c r="AI47" s="9">
        <f>A!AI46*AI$2</f>
        <v>0</v>
      </c>
      <c r="AJ47" s="9"/>
      <c r="AK47" s="9"/>
      <c r="AL47" s="11"/>
      <c r="AM47" s="11"/>
      <c r="AN47" s="11"/>
      <c r="AP47" s="16"/>
    </row>
    <row r="48" spans="1:42" s="8" customFormat="1" ht="15">
      <c r="A48" s="8">
        <v>45</v>
      </c>
      <c r="B48" s="8">
        <v>45</v>
      </c>
      <c r="C48" s="8" t="s">
        <v>67</v>
      </c>
      <c r="D48" s="9">
        <f>'D1'!D48*D$2</f>
        <v>0</v>
      </c>
      <c r="E48" s="9">
        <f>'D1'!E48*E$2</f>
        <v>1441.4178865356848</v>
      </c>
      <c r="F48" s="9">
        <f>'D1'!F48*F$2</f>
        <v>5738.391934631876</v>
      </c>
      <c r="G48" s="9">
        <f>'D1'!G48*G$2</f>
        <v>0</v>
      </c>
      <c r="H48" s="9">
        <f>'D1'!H48*H$2</f>
        <v>942.3706489887052</v>
      </c>
      <c r="I48" s="9">
        <f>'D1'!I48*I$2</f>
        <v>0</v>
      </c>
      <c r="J48" s="9">
        <f>'D1'!J48*J$2</f>
        <v>0</v>
      </c>
      <c r="K48" s="9">
        <f>'D1'!K48*K$2</f>
        <v>0</v>
      </c>
      <c r="L48" s="9">
        <f>'D1'!L48*L$2</f>
        <v>0</v>
      </c>
      <c r="M48" s="9">
        <f>'D1'!M48*M$2</f>
        <v>0</v>
      </c>
      <c r="N48" s="9">
        <f>'D1'!N48*N$2</f>
        <v>187233.22487449183</v>
      </c>
      <c r="O48" s="9">
        <f>'D1'!O48*O$2</f>
        <v>11265.892765597599</v>
      </c>
      <c r="P48" s="9">
        <f>'D1'!P48*P$2</f>
        <v>98111.36000843716</v>
      </c>
      <c r="Q48" s="9">
        <f>'D1'!Q48*Q$2</f>
        <v>5894.790317616939</v>
      </c>
      <c r="R48" s="9">
        <f>'D1'!R48*R$2</f>
        <v>2628.939441056642</v>
      </c>
      <c r="S48" s="9">
        <f>'D1'!S48*S$2</f>
        <v>0</v>
      </c>
      <c r="T48" s="9">
        <f>'D1'!T48*T$2</f>
        <v>0</v>
      </c>
      <c r="U48" s="9">
        <f>'D1'!U48*U$2</f>
        <v>0.20854793669735053</v>
      </c>
      <c r="V48" s="9">
        <f>'D1'!V48*V$2</f>
        <v>0</v>
      </c>
      <c r="W48" s="9">
        <f>'D1'!W48*W$2</f>
        <v>44.03119514258075</v>
      </c>
      <c r="X48" s="9">
        <f>'D1'!X48*X$2</f>
        <v>394361.7985437717</v>
      </c>
      <c r="Y48" s="9">
        <f>'D1'!Y48*Y$2</f>
        <v>167.46080849077845</v>
      </c>
      <c r="Z48" s="9">
        <f>'D1'!Z48*Z$2</f>
        <v>310665.0114031494</v>
      </c>
      <c r="AA48" s="9">
        <f>'D1'!AA48*AA$2</f>
        <v>0</v>
      </c>
      <c r="AB48" s="9">
        <f>'D1'!AB48*AB$2</f>
        <v>0</v>
      </c>
      <c r="AC48" s="9">
        <f>'D1'!AC48*AC$2</f>
        <v>0</v>
      </c>
      <c r="AD48" s="9">
        <f>'D1'!AD48*AD$2</f>
        <v>0</v>
      </c>
      <c r="AE48" s="9">
        <f>'D1'!AE48*AE$2</f>
        <v>0</v>
      </c>
      <c r="AF48" s="9">
        <f>'D1'!AF48*AF$2</f>
        <v>0.8662563612292336</v>
      </c>
      <c r="AG48" s="9">
        <f>'D1'!AG48*AG$2</f>
        <v>0</v>
      </c>
      <c r="AH48" s="9">
        <f>'D1'!AH48*AH$2</f>
        <v>0</v>
      </c>
      <c r="AI48" s="9">
        <f>A!AI47*AI$2</f>
        <v>0</v>
      </c>
      <c r="AJ48" s="9"/>
      <c r="AK48" s="9"/>
      <c r="AL48" s="11"/>
      <c r="AM48" s="11"/>
      <c r="AN48" s="11"/>
      <c r="AP48" s="16"/>
    </row>
    <row r="49" spans="1:42" s="8" customFormat="1" ht="15">
      <c r="A49" s="8">
        <v>46</v>
      </c>
      <c r="B49" s="8">
        <v>46</v>
      </c>
      <c r="C49" s="8" t="s">
        <v>68</v>
      </c>
      <c r="D49" s="9">
        <f>'D1'!D49*D$2</f>
        <v>0</v>
      </c>
      <c r="E49" s="9">
        <f>'D1'!E49*E$2</f>
        <v>0</v>
      </c>
      <c r="F49" s="9">
        <f>'D1'!F49*F$2</f>
        <v>3696.9337733771945</v>
      </c>
      <c r="G49" s="9">
        <f>'D1'!G49*G$2</f>
        <v>0</v>
      </c>
      <c r="H49" s="9">
        <f>'D1'!H49*H$2</f>
        <v>0</v>
      </c>
      <c r="I49" s="9">
        <f>'D1'!I49*I$2</f>
        <v>0</v>
      </c>
      <c r="J49" s="9">
        <f>'D1'!J49*J$2</f>
        <v>0</v>
      </c>
      <c r="K49" s="9">
        <f>'D1'!K49*K$2</f>
        <v>0</v>
      </c>
      <c r="L49" s="9">
        <f>'D1'!L49*L$2</f>
        <v>0</v>
      </c>
      <c r="M49" s="9">
        <f>'D1'!M49*M$2</f>
        <v>0</v>
      </c>
      <c r="N49" s="9">
        <f>'D1'!N49*N$2</f>
        <v>137771.44140492796</v>
      </c>
      <c r="O49" s="9">
        <f>'D1'!O49*O$2</f>
        <v>14002.52315391163</v>
      </c>
      <c r="P49" s="9">
        <f>'D1'!P49*P$2</f>
        <v>50279.39265600865</v>
      </c>
      <c r="Q49" s="9">
        <f>'D1'!Q49*Q$2</f>
        <v>8544.735552357943</v>
      </c>
      <c r="R49" s="9">
        <f>'D1'!R49*R$2</f>
        <v>3779.615272572408</v>
      </c>
      <c r="S49" s="9">
        <f>'D1'!S49*S$2</f>
        <v>0</v>
      </c>
      <c r="T49" s="9">
        <f>'D1'!T49*T$2</f>
        <v>0</v>
      </c>
      <c r="U49" s="9">
        <f>'D1'!U49*U$2</f>
        <v>2.8187472909893474</v>
      </c>
      <c r="V49" s="9">
        <f>'D1'!V49*V$2</f>
        <v>25.281093200072647</v>
      </c>
      <c r="W49" s="9">
        <f>'D1'!W49*W$2</f>
        <v>61.144344810103185</v>
      </c>
      <c r="X49" s="9">
        <f>'D1'!X49*X$2</f>
        <v>72613.1482983544</v>
      </c>
      <c r="Y49" s="9">
        <f>'D1'!Y49*Y$2</f>
        <v>10.072234278157511</v>
      </c>
      <c r="Z49" s="9">
        <f>'D1'!Z49*Z$2</f>
        <v>102957.23357774969</v>
      </c>
      <c r="AA49" s="9">
        <f>'D1'!AA49*AA$2</f>
        <v>0</v>
      </c>
      <c r="AB49" s="9">
        <f>'D1'!AB49*AB$2</f>
        <v>0</v>
      </c>
      <c r="AC49" s="9">
        <f>'D1'!AC49*AC$2</f>
        <v>0</v>
      </c>
      <c r="AD49" s="9">
        <f>'D1'!AD49*AD$2</f>
        <v>0</v>
      </c>
      <c r="AE49" s="9">
        <f>'D1'!AE49*AE$2</f>
        <v>0</v>
      </c>
      <c r="AF49" s="9">
        <f>'D1'!AF49*AF$2</f>
        <v>0</v>
      </c>
      <c r="AG49" s="9">
        <f>'D1'!AG49*AG$2</f>
        <v>0</v>
      </c>
      <c r="AH49" s="9">
        <f>'D1'!AH49*AH$2</f>
        <v>0</v>
      </c>
      <c r="AI49" s="9">
        <f>A!AI48*AI$2</f>
        <v>0</v>
      </c>
      <c r="AJ49" s="9"/>
      <c r="AK49" s="9"/>
      <c r="AL49" s="11"/>
      <c r="AM49" s="11"/>
      <c r="AN49" s="11"/>
      <c r="AP49" s="16"/>
    </row>
    <row r="50" spans="1:42" s="8" customFormat="1" ht="15">
      <c r="A50" s="8">
        <v>47</v>
      </c>
      <c r="B50" s="8">
        <v>47</v>
      </c>
      <c r="C50" s="8" t="s">
        <v>69</v>
      </c>
      <c r="D50" s="9">
        <f>'D1'!D50*D$2</f>
        <v>0</v>
      </c>
      <c r="E50" s="9">
        <f>'D1'!E50*E$2</f>
        <v>0</v>
      </c>
      <c r="F50" s="9">
        <f>'D1'!F50*F$2</f>
        <v>18578.50866093662</v>
      </c>
      <c r="G50" s="9">
        <f>'D1'!G50*G$2</f>
        <v>0</v>
      </c>
      <c r="H50" s="9">
        <f>'D1'!H50*H$2</f>
        <v>0</v>
      </c>
      <c r="I50" s="9">
        <f>'D1'!I50*I$2</f>
        <v>0</v>
      </c>
      <c r="J50" s="9">
        <f>'D1'!J50*J$2</f>
        <v>0</v>
      </c>
      <c r="K50" s="9">
        <f>'D1'!K50*K$2</f>
        <v>0</v>
      </c>
      <c r="L50" s="9">
        <f>'D1'!L50*L$2</f>
        <v>0</v>
      </c>
      <c r="M50" s="9">
        <f>'D1'!M50*M$2</f>
        <v>0</v>
      </c>
      <c r="N50" s="9">
        <f>'D1'!N50*N$2</f>
        <v>135094.15428832415</v>
      </c>
      <c r="O50" s="9">
        <f>'D1'!O50*O$2</f>
        <v>4730.502957102095</v>
      </c>
      <c r="P50" s="9">
        <f>'D1'!P50*P$2</f>
        <v>70924.33141789112</v>
      </c>
      <c r="Q50" s="9">
        <f>'D1'!Q50*Q$2</f>
        <v>13813.352081225423</v>
      </c>
      <c r="R50" s="9">
        <f>'D1'!R50*R$2</f>
        <v>4522.865685770773</v>
      </c>
      <c r="S50" s="9">
        <f>'D1'!S50*S$2</f>
        <v>0</v>
      </c>
      <c r="T50" s="9">
        <f>'D1'!T50*T$2</f>
        <v>0</v>
      </c>
      <c r="U50" s="9">
        <f>'D1'!U50*U$2</f>
        <v>424.2177784161013</v>
      </c>
      <c r="V50" s="9">
        <f>'D1'!V50*V$2</f>
        <v>9.213259793892503</v>
      </c>
      <c r="W50" s="9">
        <f>'D1'!W50*W$2</f>
        <v>3384.6550240841975</v>
      </c>
      <c r="X50" s="9">
        <f>'D1'!X50*X$2</f>
        <v>49108.314167095064</v>
      </c>
      <c r="Y50" s="9">
        <f>'D1'!Y50*Y$2</f>
        <v>11.341177179342358</v>
      </c>
      <c r="Z50" s="9">
        <f>'D1'!Z50*Z$2</f>
        <v>73194.25025520014</v>
      </c>
      <c r="AA50" s="9">
        <f>'D1'!AA50*AA$2</f>
        <v>0</v>
      </c>
      <c r="AB50" s="9">
        <f>'D1'!AB50*AB$2</f>
        <v>0</v>
      </c>
      <c r="AC50" s="9">
        <f>'D1'!AC50*AC$2</f>
        <v>0</v>
      </c>
      <c r="AD50" s="9">
        <f>'D1'!AD50*AD$2</f>
        <v>0</v>
      </c>
      <c r="AE50" s="9">
        <f>'D1'!AE50*AE$2</f>
        <v>0</v>
      </c>
      <c r="AF50" s="9">
        <f>'D1'!AF50*AF$2</f>
        <v>0</v>
      </c>
      <c r="AG50" s="9">
        <f>'D1'!AG50*AG$2</f>
        <v>0</v>
      </c>
      <c r="AH50" s="9">
        <f>'D1'!AH50*AH$2</f>
        <v>0</v>
      </c>
      <c r="AI50" s="9">
        <f>A!AI49*AI$2</f>
        <v>0</v>
      </c>
      <c r="AJ50" s="9"/>
      <c r="AK50" s="9"/>
      <c r="AL50" s="11"/>
      <c r="AM50" s="11"/>
      <c r="AN50" s="11"/>
      <c r="AP50" s="16"/>
    </row>
    <row r="51" spans="1:42" s="8" customFormat="1" ht="15">
      <c r="A51" s="8">
        <v>48</v>
      </c>
      <c r="B51" s="8">
        <v>48</v>
      </c>
      <c r="C51" s="8" t="s">
        <v>70</v>
      </c>
      <c r="D51" s="9">
        <f>'D1'!D51*D$2</f>
        <v>0</v>
      </c>
      <c r="E51" s="9">
        <f>'D1'!E51*E$2</f>
        <v>0</v>
      </c>
      <c r="F51" s="9">
        <f>'D1'!F51*F$2</f>
        <v>5994.238165596452</v>
      </c>
      <c r="G51" s="9">
        <f>'D1'!G51*G$2</f>
        <v>0</v>
      </c>
      <c r="H51" s="9">
        <f>'D1'!H51*H$2</f>
        <v>0</v>
      </c>
      <c r="I51" s="9">
        <f>'D1'!I51*I$2</f>
        <v>0</v>
      </c>
      <c r="J51" s="9">
        <f>'D1'!J51*J$2</f>
        <v>0</v>
      </c>
      <c r="K51" s="9">
        <f>'D1'!K51*K$2</f>
        <v>0</v>
      </c>
      <c r="L51" s="9">
        <f>'D1'!L51*L$2</f>
        <v>0</v>
      </c>
      <c r="M51" s="9">
        <f>'D1'!M51*M$2</f>
        <v>0</v>
      </c>
      <c r="N51" s="9">
        <f>'D1'!N51*N$2</f>
        <v>69748.5448819101</v>
      </c>
      <c r="O51" s="9">
        <f>'D1'!O51*O$2</f>
        <v>2127.1880748565172</v>
      </c>
      <c r="P51" s="9">
        <f>'D1'!P51*P$2</f>
        <v>44511.29849502231</v>
      </c>
      <c r="Q51" s="9">
        <f>'D1'!Q51*Q$2</f>
        <v>3131.5639202053126</v>
      </c>
      <c r="R51" s="9">
        <f>'D1'!R51*R$2</f>
        <v>1428.840308407529</v>
      </c>
      <c r="S51" s="9">
        <f>'D1'!S51*S$2</f>
        <v>0</v>
      </c>
      <c r="T51" s="9">
        <f>'D1'!T51*T$2</f>
        <v>0</v>
      </c>
      <c r="U51" s="9">
        <f>'D1'!U51*U$2</f>
        <v>0</v>
      </c>
      <c r="V51" s="9">
        <f>'D1'!V51*V$2</f>
        <v>0</v>
      </c>
      <c r="W51" s="9">
        <f>'D1'!W51*W$2</f>
        <v>0.09499729730291932</v>
      </c>
      <c r="X51" s="9">
        <f>'D1'!X51*X$2</f>
        <v>39533.242227464434</v>
      </c>
      <c r="Y51" s="9">
        <f>'D1'!Y51*Y$2</f>
        <v>3.7671742378939093</v>
      </c>
      <c r="Z51" s="9">
        <f>'D1'!Z51*Z$2</f>
        <v>37555.27543980033</v>
      </c>
      <c r="AA51" s="9">
        <f>'D1'!AA51*AA$2</f>
        <v>0</v>
      </c>
      <c r="AB51" s="9">
        <f>'D1'!AB51*AB$2</f>
        <v>0</v>
      </c>
      <c r="AC51" s="9">
        <f>'D1'!AC51*AC$2</f>
        <v>0</v>
      </c>
      <c r="AD51" s="9">
        <f>'D1'!AD51*AD$2</f>
        <v>0</v>
      </c>
      <c r="AE51" s="9">
        <f>'D1'!AE51*AE$2</f>
        <v>0</v>
      </c>
      <c r="AF51" s="9">
        <f>'D1'!AF51*AF$2</f>
        <v>0</v>
      </c>
      <c r="AG51" s="9">
        <f>'D1'!AG51*AG$2</f>
        <v>0</v>
      </c>
      <c r="AH51" s="9">
        <f>'D1'!AH51*AH$2</f>
        <v>0</v>
      </c>
      <c r="AI51" s="9">
        <f>A!AI50*AI$2</f>
        <v>0</v>
      </c>
      <c r="AJ51" s="9"/>
      <c r="AK51" s="9"/>
      <c r="AL51" s="11"/>
      <c r="AM51" s="11"/>
      <c r="AN51" s="11"/>
      <c r="AP51" s="16"/>
    </row>
    <row r="52" spans="1:42" s="8" customFormat="1" ht="15">
      <c r="A52" s="8">
        <v>49</v>
      </c>
      <c r="B52" s="8">
        <v>49</v>
      </c>
      <c r="C52" s="8" t="s">
        <v>71</v>
      </c>
      <c r="D52" s="9">
        <f>'D1'!D52*D$2</f>
        <v>0</v>
      </c>
      <c r="E52" s="9">
        <f>'D1'!E52*E$2</f>
        <v>0</v>
      </c>
      <c r="F52" s="9">
        <f>'D1'!F52*F$2</f>
        <v>1147.3242744967265</v>
      </c>
      <c r="G52" s="9">
        <f>'D1'!G52*G$2</f>
        <v>0</v>
      </c>
      <c r="H52" s="9">
        <f>'D1'!H52*H$2</f>
        <v>0</v>
      </c>
      <c r="I52" s="9">
        <f>'D1'!I52*I$2</f>
        <v>0</v>
      </c>
      <c r="J52" s="9">
        <f>'D1'!J52*J$2</f>
        <v>0</v>
      </c>
      <c r="K52" s="9">
        <f>'D1'!K52*K$2</f>
        <v>0</v>
      </c>
      <c r="L52" s="9">
        <f>'D1'!L52*L$2</f>
        <v>0</v>
      </c>
      <c r="M52" s="9">
        <f>'D1'!M52*M$2</f>
        <v>0</v>
      </c>
      <c r="N52" s="9">
        <f>'D1'!N52*N$2</f>
        <v>29271.773257368823</v>
      </c>
      <c r="O52" s="9">
        <f>'D1'!O52*O$2</f>
        <v>4737.827984906941</v>
      </c>
      <c r="P52" s="9">
        <f>'D1'!P52*P$2</f>
        <v>8804.803788577592</v>
      </c>
      <c r="Q52" s="9">
        <f>'D1'!Q52*Q$2</f>
        <v>598.3747304253849</v>
      </c>
      <c r="R52" s="9">
        <f>'D1'!R52*R$2</f>
        <v>278.16447689171855</v>
      </c>
      <c r="S52" s="9">
        <f>'D1'!S52*S$2</f>
        <v>0</v>
      </c>
      <c r="T52" s="9">
        <f>'D1'!T52*T$2</f>
        <v>0</v>
      </c>
      <c r="U52" s="9">
        <f>'D1'!U52*U$2</f>
        <v>0.03517675921816319</v>
      </c>
      <c r="V52" s="9">
        <f>'D1'!V52*V$2</f>
        <v>0</v>
      </c>
      <c r="W52" s="9">
        <f>'D1'!W52*W$2</f>
        <v>234.2253363914758</v>
      </c>
      <c r="X52" s="9">
        <f>'D1'!X52*X$2</f>
        <v>9286.508127751618</v>
      </c>
      <c r="Y52" s="9">
        <f>'D1'!Y52*Y$2</f>
        <v>0</v>
      </c>
      <c r="Z52" s="9">
        <f>'D1'!Z52*Z$2</f>
        <v>26852.806732499597</v>
      </c>
      <c r="AA52" s="9">
        <f>'D1'!AA52*AA$2</f>
        <v>0</v>
      </c>
      <c r="AB52" s="9">
        <f>'D1'!AB52*AB$2</f>
        <v>0</v>
      </c>
      <c r="AC52" s="9">
        <f>'D1'!AC52*AC$2</f>
        <v>0</v>
      </c>
      <c r="AD52" s="9">
        <f>'D1'!AD52*AD$2</f>
        <v>0</v>
      </c>
      <c r="AE52" s="9">
        <f>'D1'!AE52*AE$2</f>
        <v>0</v>
      </c>
      <c r="AF52" s="9">
        <f>'D1'!AF52*AF$2</f>
        <v>0</v>
      </c>
      <c r="AG52" s="9">
        <f>'D1'!AG52*AG$2</f>
        <v>0</v>
      </c>
      <c r="AH52" s="9">
        <f>'D1'!AH52*AH$2</f>
        <v>0</v>
      </c>
      <c r="AI52" s="9">
        <f>A!AI51*AI$2</f>
        <v>0</v>
      </c>
      <c r="AJ52" s="9"/>
      <c r="AK52" s="9"/>
      <c r="AL52" s="11"/>
      <c r="AM52" s="11"/>
      <c r="AN52" s="11"/>
      <c r="AP52" s="16"/>
    </row>
    <row r="53" spans="1:42" s="8" customFormat="1" ht="15">
      <c r="A53" s="8">
        <v>50</v>
      </c>
      <c r="B53" s="8">
        <v>50</v>
      </c>
      <c r="C53" s="8" t="s">
        <v>211</v>
      </c>
      <c r="D53" s="9">
        <f>'D1'!D53*D$2</f>
        <v>0</v>
      </c>
      <c r="E53" s="9">
        <f>'D1'!E53*E$2</f>
        <v>0</v>
      </c>
      <c r="F53" s="9">
        <f>'D1'!F53*F$2</f>
        <v>509.9218997763229</v>
      </c>
      <c r="G53" s="9">
        <f>'D1'!G53*G$2</f>
        <v>0</v>
      </c>
      <c r="H53" s="9">
        <f>'D1'!H53*H$2</f>
        <v>0</v>
      </c>
      <c r="I53" s="9">
        <f>'D1'!I53*I$2</f>
        <v>0</v>
      </c>
      <c r="J53" s="9">
        <f>'D1'!J53*J$2</f>
        <v>0</v>
      </c>
      <c r="K53" s="9">
        <f>'D1'!K53*K$2</f>
        <v>0</v>
      </c>
      <c r="L53" s="9">
        <f>'D1'!L53*L$2</f>
        <v>0</v>
      </c>
      <c r="M53" s="9">
        <f>'D1'!M53*M$2</f>
        <v>0</v>
      </c>
      <c r="N53" s="9">
        <f>'D1'!N53*N$2</f>
        <v>33642.206376567585</v>
      </c>
      <c r="O53" s="9">
        <f>'D1'!O53*O$2</f>
        <v>1632.7486979545852</v>
      </c>
      <c r="P53" s="9">
        <f>'D1'!P53*P$2</f>
        <v>9139.76540433075</v>
      </c>
      <c r="Q53" s="9">
        <f>'D1'!Q53*Q$2</f>
        <v>7318.102103808772</v>
      </c>
      <c r="R53" s="9">
        <f>'D1'!R53*R$2</f>
        <v>1307.1829517715269</v>
      </c>
      <c r="S53" s="9">
        <f>'D1'!S53*S$2</f>
        <v>0</v>
      </c>
      <c r="T53" s="9">
        <f>'D1'!T53*T$2</f>
        <v>0</v>
      </c>
      <c r="U53" s="9">
        <f>'D1'!U53*U$2</f>
        <v>0</v>
      </c>
      <c r="V53" s="9">
        <f>'D1'!V53*V$2</f>
        <v>0</v>
      </c>
      <c r="W53" s="9">
        <f>'D1'!W53*W$2</f>
        <v>2.545927569596107</v>
      </c>
      <c r="X53" s="9">
        <f>'D1'!X53*X$2</f>
        <v>11017.890999027615</v>
      </c>
      <c r="Y53" s="9">
        <f>'D1'!Y53*Y$2</f>
        <v>0</v>
      </c>
      <c r="Z53" s="9">
        <f>'D1'!Z53*Z$2</f>
        <v>17475.70120155017</v>
      </c>
      <c r="AA53" s="9">
        <f>'D1'!AA53*AA$2</f>
        <v>0</v>
      </c>
      <c r="AB53" s="9">
        <f>'D1'!AB53*AB$2</f>
        <v>0</v>
      </c>
      <c r="AC53" s="9">
        <f>'D1'!AC53*AC$2</f>
        <v>0</v>
      </c>
      <c r="AD53" s="9">
        <f>'D1'!AD53*AD$2</f>
        <v>0</v>
      </c>
      <c r="AE53" s="9">
        <f>'D1'!AE53*AE$2</f>
        <v>0</v>
      </c>
      <c r="AF53" s="9">
        <f>'D1'!AF53*AF$2</f>
        <v>0</v>
      </c>
      <c r="AG53" s="9">
        <f>'D1'!AG53*AG$2</f>
        <v>0</v>
      </c>
      <c r="AH53" s="9">
        <f>'D1'!AH53*AH$2</f>
        <v>0</v>
      </c>
      <c r="AI53" s="9">
        <f>A!AI52*AI$2</f>
        <v>0</v>
      </c>
      <c r="AJ53" s="9"/>
      <c r="AK53" s="9"/>
      <c r="AL53" s="11"/>
      <c r="AM53" s="11"/>
      <c r="AN53" s="11"/>
      <c r="AP53" s="16"/>
    </row>
    <row r="54" spans="1:42" s="8" customFormat="1" ht="15">
      <c r="A54" s="8">
        <v>51</v>
      </c>
      <c r="B54" s="8">
        <v>51</v>
      </c>
      <c r="C54" s="8" t="s">
        <v>212</v>
      </c>
      <c r="D54" s="9">
        <f>'D1'!D54*D$2</f>
        <v>0</v>
      </c>
      <c r="E54" s="9">
        <f>'D1'!E54*E$2</f>
        <v>0</v>
      </c>
      <c r="F54" s="9">
        <f>'D1'!F54*F$2</f>
        <v>0</v>
      </c>
      <c r="G54" s="9">
        <f>'D1'!G54*G$2</f>
        <v>0</v>
      </c>
      <c r="H54" s="9">
        <f>'D1'!H54*H$2</f>
        <v>0</v>
      </c>
      <c r="I54" s="9">
        <f>'D1'!I54*I$2</f>
        <v>0</v>
      </c>
      <c r="J54" s="9">
        <f>'D1'!J54*J$2</f>
        <v>0</v>
      </c>
      <c r="K54" s="9">
        <f>'D1'!K54*K$2</f>
        <v>0</v>
      </c>
      <c r="L54" s="9">
        <f>'D1'!L54*L$2</f>
        <v>0</v>
      </c>
      <c r="M54" s="9">
        <f>'D1'!M54*M$2</f>
        <v>0</v>
      </c>
      <c r="N54" s="9">
        <f>'D1'!N54*N$2</f>
        <v>44324.899436691485</v>
      </c>
      <c r="O54" s="9">
        <f>'D1'!O54*O$2</f>
        <v>312.77868731665774</v>
      </c>
      <c r="P54" s="9">
        <f>'D1'!P54*P$2</f>
        <v>12332.239075461275</v>
      </c>
      <c r="Q54" s="9">
        <f>'D1'!Q54*Q$2</f>
        <v>378.06719320720845</v>
      </c>
      <c r="R54" s="9">
        <f>'D1'!R54*R$2</f>
        <v>292.7380144054841</v>
      </c>
      <c r="S54" s="9">
        <f>'D1'!S54*S$2</f>
        <v>0</v>
      </c>
      <c r="T54" s="9">
        <f>'D1'!T54*T$2</f>
        <v>0</v>
      </c>
      <c r="U54" s="9">
        <f>'D1'!U54*U$2</f>
        <v>0</v>
      </c>
      <c r="V54" s="9">
        <f>'D1'!V54*V$2</f>
        <v>16.15452666658908</v>
      </c>
      <c r="W54" s="9">
        <f>'D1'!W54*W$2</f>
        <v>0.2126776230520111</v>
      </c>
      <c r="X54" s="9">
        <f>'D1'!X54*X$2</f>
        <v>7056.696854139612</v>
      </c>
      <c r="Y54" s="9">
        <f>'D1'!Y54*Y$2</f>
        <v>31.52530020131801</v>
      </c>
      <c r="Z54" s="9">
        <f>'D1'!Z54*Z$2</f>
        <v>33936.442445250315</v>
      </c>
      <c r="AA54" s="9">
        <f>'D1'!AA54*AA$2</f>
        <v>0</v>
      </c>
      <c r="AB54" s="9">
        <f>'D1'!AB54*AB$2</f>
        <v>0</v>
      </c>
      <c r="AC54" s="9">
        <f>'D1'!AC54*AC$2</f>
        <v>0</v>
      </c>
      <c r="AD54" s="9">
        <f>'D1'!AD54*AD$2</f>
        <v>0</v>
      </c>
      <c r="AE54" s="9">
        <f>'D1'!AE54*AE$2</f>
        <v>0</v>
      </c>
      <c r="AF54" s="9">
        <f>'D1'!AF54*AF$2</f>
        <v>0</v>
      </c>
      <c r="AG54" s="9">
        <f>'D1'!AG54*AG$2</f>
        <v>0</v>
      </c>
      <c r="AH54" s="9">
        <f>'D1'!AH54*AH$2</f>
        <v>0</v>
      </c>
      <c r="AI54" s="9">
        <f>A!AI53*AI$2</f>
        <v>0</v>
      </c>
      <c r="AJ54" s="9"/>
      <c r="AK54" s="9"/>
      <c r="AL54" s="11"/>
      <c r="AM54" s="11"/>
      <c r="AN54" s="11"/>
      <c r="AP54" s="16"/>
    </row>
    <row r="55" spans="1:42" s="8" customFormat="1" ht="15">
      <c r="A55" s="8">
        <v>52</v>
      </c>
      <c r="B55" s="8">
        <v>52</v>
      </c>
      <c r="C55" s="8" t="s">
        <v>244</v>
      </c>
      <c r="D55" s="9">
        <f>'D1'!D55*D$2</f>
        <v>0</v>
      </c>
      <c r="E55" s="9">
        <f>'D1'!E55*E$2</f>
        <v>0</v>
      </c>
      <c r="F55" s="9">
        <f>'D1'!F55*F$2</f>
        <v>2550.4947799557362</v>
      </c>
      <c r="G55" s="9">
        <f>'D1'!G55*G$2</f>
        <v>0</v>
      </c>
      <c r="H55" s="9">
        <f>'D1'!H55*H$2</f>
        <v>0</v>
      </c>
      <c r="I55" s="9">
        <f>'D1'!I55*I$2</f>
        <v>0</v>
      </c>
      <c r="J55" s="9">
        <f>'D1'!J55*J$2</f>
        <v>0</v>
      </c>
      <c r="K55" s="9">
        <f>'D1'!K55*K$2</f>
        <v>0</v>
      </c>
      <c r="L55" s="9">
        <f>'D1'!L55*L$2</f>
        <v>0</v>
      </c>
      <c r="M55" s="9">
        <f>'D1'!M55*M$2</f>
        <v>0</v>
      </c>
      <c r="N55" s="9">
        <f>'D1'!N55*N$2</f>
        <v>59499.72048495103</v>
      </c>
      <c r="O55" s="9">
        <f>'D1'!O55*O$2</f>
        <v>173.60315900190886</v>
      </c>
      <c r="P55" s="9">
        <f>'D1'!P55*P$2</f>
        <v>1545.923671058855</v>
      </c>
      <c r="Q55" s="9">
        <f>'D1'!Q55*Q$2</f>
        <v>3963.4507405529403</v>
      </c>
      <c r="R55" s="9">
        <f>'D1'!R55*R$2</f>
        <v>4207.950549061753</v>
      </c>
      <c r="S55" s="9">
        <f>'D1'!S55*S$2</f>
        <v>0</v>
      </c>
      <c r="T55" s="9">
        <f>'D1'!T55*T$2</f>
        <v>0</v>
      </c>
      <c r="U55" s="9">
        <f>'D1'!U55*U$2</f>
        <v>0</v>
      </c>
      <c r="V55" s="9">
        <f>'D1'!V55*V$2</f>
        <v>0</v>
      </c>
      <c r="W55" s="9">
        <f>'D1'!W55*W$2</f>
        <v>2.7995121918428025</v>
      </c>
      <c r="X55" s="9">
        <f>'D1'!X55*X$2</f>
        <v>5089.216318598851</v>
      </c>
      <c r="Y55" s="9">
        <f>'D1'!Y55*Y$2</f>
        <v>0</v>
      </c>
      <c r="Z55" s="9">
        <f>'D1'!Z55*Z$2</f>
        <v>35509.54252995009</v>
      </c>
      <c r="AA55" s="9">
        <f>'D1'!AA55*AA$2</f>
        <v>0</v>
      </c>
      <c r="AB55" s="9">
        <f>'D1'!AB55*AB$2</f>
        <v>0</v>
      </c>
      <c r="AC55" s="9">
        <f>'D1'!AC55*AC$2</f>
        <v>0</v>
      </c>
      <c r="AD55" s="9">
        <f>'D1'!AD55*AD$2</f>
        <v>0</v>
      </c>
      <c r="AE55" s="9">
        <f>'D1'!AE55*AE$2</f>
        <v>0</v>
      </c>
      <c r="AF55" s="9">
        <f>'D1'!AF55*AF$2</f>
        <v>0</v>
      </c>
      <c r="AG55" s="9">
        <f>'D1'!AG55*AG$2</f>
        <v>0</v>
      </c>
      <c r="AH55" s="9">
        <f>'D1'!AH55*AH$2</f>
        <v>0</v>
      </c>
      <c r="AI55" s="9">
        <f>A!AI54*AI$2</f>
        <v>0</v>
      </c>
      <c r="AJ55" s="9"/>
      <c r="AK55" s="9"/>
      <c r="AL55" s="11"/>
      <c r="AM55" s="11"/>
      <c r="AN55" s="11"/>
      <c r="AP55" s="16"/>
    </row>
    <row r="56" spans="1:42" s="8" customFormat="1" ht="15">
      <c r="A56" s="8">
        <v>53</v>
      </c>
      <c r="B56" s="8">
        <v>53</v>
      </c>
      <c r="C56" s="8" t="s">
        <v>213</v>
      </c>
      <c r="D56" s="9">
        <f>'D1'!D56*D$2</f>
        <v>0</v>
      </c>
      <c r="E56" s="9">
        <f>'D1'!E56*E$2</f>
        <v>0</v>
      </c>
      <c r="F56" s="9">
        <f>'D1'!F56*F$2</f>
        <v>63.74023747204036</v>
      </c>
      <c r="G56" s="9">
        <f>'D1'!G56*G$2</f>
        <v>0</v>
      </c>
      <c r="H56" s="9">
        <f>'D1'!H56*H$2</f>
        <v>0</v>
      </c>
      <c r="I56" s="9">
        <f>'D1'!I56*I$2</f>
        <v>0</v>
      </c>
      <c r="J56" s="9">
        <f>'D1'!J56*J$2</f>
        <v>0</v>
      </c>
      <c r="K56" s="9">
        <f>'D1'!K56*K$2</f>
        <v>0</v>
      </c>
      <c r="L56" s="9">
        <f>'D1'!L56*L$2</f>
        <v>0</v>
      </c>
      <c r="M56" s="9">
        <f>'D1'!M56*M$2</f>
        <v>0</v>
      </c>
      <c r="N56" s="9">
        <f>'D1'!N56*N$2</f>
        <v>3325.0666363473133</v>
      </c>
      <c r="O56" s="9">
        <f>'D1'!O56*O$2</f>
        <v>0</v>
      </c>
      <c r="P56" s="9">
        <f>'D1'!P56*P$2</f>
        <v>2136.5864379324826</v>
      </c>
      <c r="Q56" s="9">
        <f>'D1'!Q56*Q$2</f>
        <v>2652.030164115329</v>
      </c>
      <c r="R56" s="9">
        <f>'D1'!R56*R$2</f>
        <v>3593.9610772892934</v>
      </c>
      <c r="S56" s="9">
        <f>'D1'!S56*S$2</f>
        <v>0</v>
      </c>
      <c r="T56" s="9">
        <f>'D1'!T56*T$2</f>
        <v>0</v>
      </c>
      <c r="U56" s="9">
        <f>'D1'!U56*U$2</f>
        <v>0.03517675921816319</v>
      </c>
      <c r="V56" s="9">
        <f>'D1'!V56*V$2</f>
        <v>0</v>
      </c>
      <c r="W56" s="9">
        <f>'D1'!W56*W$2</f>
        <v>0</v>
      </c>
      <c r="X56" s="9">
        <f>'D1'!X56*X$2</f>
        <v>4512.088694839545</v>
      </c>
      <c r="Y56" s="9">
        <f>'D1'!Y56*Y$2</f>
        <v>0</v>
      </c>
      <c r="Z56" s="9">
        <f>'D1'!Z56*Z$2</f>
        <v>19915.5876322501</v>
      </c>
      <c r="AA56" s="9">
        <f>'D1'!AA56*AA$2</f>
        <v>0</v>
      </c>
      <c r="AB56" s="9">
        <f>'D1'!AB56*AB$2</f>
        <v>0</v>
      </c>
      <c r="AC56" s="9">
        <f>'D1'!AC56*AC$2</f>
        <v>0</v>
      </c>
      <c r="AD56" s="9">
        <f>'D1'!AD56*AD$2</f>
        <v>0</v>
      </c>
      <c r="AE56" s="9">
        <f>'D1'!AE56*AE$2</f>
        <v>0</v>
      </c>
      <c r="AF56" s="9">
        <f>'D1'!AF56*AF$2</f>
        <v>0</v>
      </c>
      <c r="AG56" s="9">
        <f>'D1'!AG56*AG$2</f>
        <v>0</v>
      </c>
      <c r="AH56" s="9">
        <f>'D1'!AH56*AH$2</f>
        <v>0</v>
      </c>
      <c r="AI56" s="9">
        <f>A!AI55*AI$2</f>
        <v>0</v>
      </c>
      <c r="AJ56" s="9"/>
      <c r="AK56" s="9"/>
      <c r="AL56" s="11"/>
      <c r="AM56" s="11"/>
      <c r="AN56" s="11"/>
      <c r="AP56" s="16"/>
    </row>
    <row r="57" spans="1:42" s="8" customFormat="1" ht="15">
      <c r="A57" s="8">
        <v>54</v>
      </c>
      <c r="B57" s="8">
        <v>54</v>
      </c>
      <c r="C57" s="8" t="s">
        <v>214</v>
      </c>
      <c r="D57" s="9">
        <f>'D1'!D57*D$2</f>
        <v>0</v>
      </c>
      <c r="E57" s="9">
        <f>'D1'!E57*E$2</f>
        <v>0</v>
      </c>
      <c r="F57" s="9">
        <f>'D1'!F57*F$2</f>
        <v>4399.846947720175</v>
      </c>
      <c r="G57" s="9">
        <f>'D1'!G57*G$2</f>
        <v>0</v>
      </c>
      <c r="H57" s="9">
        <f>'D1'!H57*H$2</f>
        <v>0</v>
      </c>
      <c r="I57" s="9">
        <f>'D1'!I57*I$2</f>
        <v>0</v>
      </c>
      <c r="J57" s="9">
        <f>'D1'!J57*J$2</f>
        <v>0</v>
      </c>
      <c r="K57" s="9">
        <f>'D1'!K57*K$2</f>
        <v>0</v>
      </c>
      <c r="L57" s="9">
        <f>'D1'!L57*L$2</f>
        <v>0</v>
      </c>
      <c r="M57" s="9">
        <f>'D1'!M57*M$2</f>
        <v>0</v>
      </c>
      <c r="N57" s="9">
        <f>'D1'!N57*N$2</f>
        <v>201526.70295890115</v>
      </c>
      <c r="O57" s="9">
        <f>'D1'!O57*O$2</f>
        <v>695.1451387876665</v>
      </c>
      <c r="P57" s="9">
        <f>'D1'!P57*P$2</f>
        <v>14623.211114070522</v>
      </c>
      <c r="Q57" s="9">
        <f>'D1'!Q57*Q$2</f>
        <v>79.22731622366243</v>
      </c>
      <c r="R57" s="9">
        <f>'D1'!R57*R$2</f>
        <v>171.08065776939327</v>
      </c>
      <c r="S57" s="9">
        <f>'D1'!S57*S$2</f>
        <v>0</v>
      </c>
      <c r="T57" s="9">
        <f>'D1'!T57*T$2</f>
        <v>0</v>
      </c>
      <c r="U57" s="9">
        <f>'D1'!U57*U$2</f>
        <v>0.08038675334182359</v>
      </c>
      <c r="V57" s="9">
        <f>'D1'!V57*V$2</f>
        <v>32.30905333317816</v>
      </c>
      <c r="W57" s="9">
        <f>'D1'!W57*W$2</f>
        <v>0</v>
      </c>
      <c r="X57" s="9">
        <f>'D1'!X57*X$2</f>
        <v>125053.0628389652</v>
      </c>
      <c r="Y57" s="9">
        <f>'D1'!Y57*Y$2</f>
        <v>0</v>
      </c>
      <c r="Z57" s="9">
        <f>'D1'!Z57*Z$2</f>
        <v>76370.31941355029</v>
      </c>
      <c r="AA57" s="9">
        <f>'D1'!AA57*AA$2</f>
        <v>0</v>
      </c>
      <c r="AB57" s="9">
        <f>'D1'!AB57*AB$2</f>
        <v>0</v>
      </c>
      <c r="AC57" s="9">
        <f>'D1'!AC57*AC$2</f>
        <v>0</v>
      </c>
      <c r="AD57" s="9">
        <f>'D1'!AD57*AD$2</f>
        <v>0</v>
      </c>
      <c r="AE57" s="9">
        <f>'D1'!AE57*AE$2</f>
        <v>0</v>
      </c>
      <c r="AF57" s="9">
        <f>'D1'!AF57*AF$2</f>
        <v>0</v>
      </c>
      <c r="AG57" s="9">
        <f>'D1'!AG57*AG$2</f>
        <v>0</v>
      </c>
      <c r="AH57" s="9">
        <f>'D1'!AH57*AH$2</f>
        <v>0</v>
      </c>
      <c r="AI57" s="9">
        <f>A!AI56*AI$2</f>
        <v>0</v>
      </c>
      <c r="AJ57" s="9"/>
      <c r="AK57" s="9"/>
      <c r="AL57" s="11"/>
      <c r="AM57" s="11"/>
      <c r="AN57" s="11"/>
      <c r="AP57" s="16"/>
    </row>
    <row r="58" spans="1:42" s="8" customFormat="1" ht="15">
      <c r="A58" s="8">
        <v>55</v>
      </c>
      <c r="B58" s="8">
        <v>55</v>
      </c>
      <c r="C58" s="8" t="s">
        <v>215</v>
      </c>
      <c r="D58" s="9">
        <f>'D1'!D58*D$2</f>
        <v>0</v>
      </c>
      <c r="E58" s="9">
        <f>'D1'!E58*E$2</f>
        <v>0</v>
      </c>
      <c r="F58" s="9">
        <f>'D1'!F58*F$2</f>
        <v>4782.288372552417</v>
      </c>
      <c r="G58" s="9">
        <f>'D1'!G58*G$2</f>
        <v>0</v>
      </c>
      <c r="H58" s="9">
        <f>'D1'!H58*H$2</f>
        <v>0</v>
      </c>
      <c r="I58" s="9">
        <f>'D1'!I58*I$2</f>
        <v>0</v>
      </c>
      <c r="J58" s="9">
        <f>'D1'!J58*J$2</f>
        <v>0</v>
      </c>
      <c r="K58" s="9">
        <f>'D1'!K58*K$2</f>
        <v>0</v>
      </c>
      <c r="L58" s="9">
        <f>'D1'!L58*L$2</f>
        <v>0</v>
      </c>
      <c r="M58" s="9">
        <f>'D1'!M58*M$2</f>
        <v>0</v>
      </c>
      <c r="N58" s="9">
        <f>'D1'!N58*N$2</f>
        <v>165412.0498972942</v>
      </c>
      <c r="O58" s="9">
        <f>'D1'!O58*O$2</f>
        <v>4772.255615595613</v>
      </c>
      <c r="P58" s="9">
        <f>'D1'!P58*P$2</f>
        <v>42402.280914353054</v>
      </c>
      <c r="Q58" s="9">
        <f>'D1'!Q58*Q$2</f>
        <v>2323.306299433291</v>
      </c>
      <c r="R58" s="9">
        <f>'D1'!R58*R$2</f>
        <v>7966.6559634623945</v>
      </c>
      <c r="S58" s="9">
        <f>'D1'!S58*S$2</f>
        <v>0</v>
      </c>
      <c r="T58" s="9">
        <f>'D1'!T58*T$2</f>
        <v>0</v>
      </c>
      <c r="U58" s="9">
        <f>'D1'!U58*U$2</f>
        <v>1567.4934533765497</v>
      </c>
      <c r="V58" s="9">
        <f>'D1'!V58*V$2</f>
        <v>1582.9504955556988</v>
      </c>
      <c r="W58" s="9">
        <f>'D1'!W58*W$2</f>
        <v>36.332532011762666</v>
      </c>
      <c r="X58" s="9">
        <f>'D1'!X58*X$2</f>
        <v>51495.5238835511</v>
      </c>
      <c r="Y58" s="9">
        <f>'D1'!Y58*Y$2</f>
        <v>59.164462767758096</v>
      </c>
      <c r="Z58" s="9">
        <f>'D1'!Z58*Z$2</f>
        <v>65650.28071275016</v>
      </c>
      <c r="AA58" s="9">
        <f>'D1'!AA58*AA$2</f>
        <v>0</v>
      </c>
      <c r="AB58" s="9">
        <f>'D1'!AB58*AB$2</f>
        <v>0</v>
      </c>
      <c r="AC58" s="9">
        <f>'D1'!AC58*AC$2</f>
        <v>0</v>
      </c>
      <c r="AD58" s="9">
        <f>'D1'!AD58*AD$2</f>
        <v>0</v>
      </c>
      <c r="AE58" s="9">
        <f>'D1'!AE58*AE$2</f>
        <v>0</v>
      </c>
      <c r="AF58" s="9">
        <f>'D1'!AF58*AF$2</f>
        <v>0</v>
      </c>
      <c r="AG58" s="9">
        <f>'D1'!AG58*AG$2</f>
        <v>0</v>
      </c>
      <c r="AH58" s="9">
        <f>'D1'!AH58*AH$2</f>
        <v>0</v>
      </c>
      <c r="AI58" s="9">
        <f>A!AI57*AI$2</f>
        <v>0</v>
      </c>
      <c r="AJ58" s="9"/>
      <c r="AK58" s="9"/>
      <c r="AL58" s="11"/>
      <c r="AM58" s="11"/>
      <c r="AN58" s="11"/>
      <c r="AP58" s="16"/>
    </row>
    <row r="59" spans="1:42" s="8" customFormat="1" ht="15">
      <c r="A59" s="8">
        <v>56</v>
      </c>
      <c r="B59" s="8">
        <v>56</v>
      </c>
      <c r="C59" s="8" t="s">
        <v>72</v>
      </c>
      <c r="D59" s="9">
        <f>'D1'!D59*D$2</f>
        <v>0</v>
      </c>
      <c r="E59" s="9">
        <f>'D1'!E59*E$2</f>
        <v>0</v>
      </c>
      <c r="F59" s="9">
        <f>'D1'!F59*F$2</f>
        <v>2741.715492371857</v>
      </c>
      <c r="G59" s="9">
        <f>'D1'!G59*G$2</f>
        <v>0</v>
      </c>
      <c r="H59" s="9">
        <f>'D1'!H59*H$2</f>
        <v>0</v>
      </c>
      <c r="I59" s="9">
        <f>'D1'!I59*I$2</f>
        <v>0</v>
      </c>
      <c r="J59" s="9">
        <f>'D1'!J59*J$2</f>
        <v>0</v>
      </c>
      <c r="K59" s="9">
        <f>'D1'!K59*K$2</f>
        <v>0</v>
      </c>
      <c r="L59" s="9">
        <f>'D1'!L59*L$2</f>
        <v>0</v>
      </c>
      <c r="M59" s="9">
        <f>'D1'!M59*M$2</f>
        <v>0</v>
      </c>
      <c r="N59" s="9">
        <f>'D1'!N59*N$2</f>
        <v>27578.627254772364</v>
      </c>
      <c r="O59" s="9">
        <f>'D1'!O59*O$2</f>
        <v>766.1979085066148</v>
      </c>
      <c r="P59" s="9">
        <f>'D1'!P59*P$2</f>
        <v>9962.006572219341</v>
      </c>
      <c r="Q59" s="9">
        <f>'D1'!Q59*Q$2</f>
        <v>1255.1274833313532</v>
      </c>
      <c r="R59" s="9">
        <f>'D1'!R59*R$2</f>
        <v>885.8176280060889</v>
      </c>
      <c r="S59" s="9">
        <f>'D1'!S59*S$2</f>
        <v>0</v>
      </c>
      <c r="T59" s="9">
        <f>'D1'!T59*T$2</f>
        <v>0</v>
      </c>
      <c r="U59" s="9">
        <f>'D1'!U59*U$2</f>
        <v>0.08038675334182359</v>
      </c>
      <c r="V59" s="9">
        <f>'D1'!V59*V$2</f>
        <v>0</v>
      </c>
      <c r="W59" s="9">
        <f>'D1'!W59*W$2</f>
        <v>0.4051925543165943</v>
      </c>
      <c r="X59" s="9">
        <f>'D1'!X59*X$2</f>
        <v>24186.894050246505</v>
      </c>
      <c r="Y59" s="9">
        <f>'D1'!Y59*Y$2</f>
        <v>108.25669125735973</v>
      </c>
      <c r="Z59" s="9">
        <f>'D1'!Z59*Z$2</f>
        <v>53159.18666714997</v>
      </c>
      <c r="AA59" s="9">
        <f>'D1'!AA59*AA$2</f>
        <v>0</v>
      </c>
      <c r="AB59" s="9">
        <f>'D1'!AB59*AB$2</f>
        <v>0</v>
      </c>
      <c r="AC59" s="9">
        <f>'D1'!AC59*AC$2</f>
        <v>0</v>
      </c>
      <c r="AD59" s="9">
        <f>'D1'!AD59*AD$2</f>
        <v>0</v>
      </c>
      <c r="AE59" s="9">
        <f>'D1'!AE59*AE$2</f>
        <v>0</v>
      </c>
      <c r="AF59" s="9">
        <f>'D1'!AF59*AF$2</f>
        <v>0</v>
      </c>
      <c r="AG59" s="9">
        <f>'D1'!AG59*AG$2</f>
        <v>0</v>
      </c>
      <c r="AH59" s="9">
        <f>'D1'!AH59*AH$2</f>
        <v>0</v>
      </c>
      <c r="AI59" s="9">
        <f>A!AI58*AI$2</f>
        <v>0</v>
      </c>
      <c r="AJ59" s="9"/>
      <c r="AK59" s="9"/>
      <c r="AL59" s="11"/>
      <c r="AM59" s="11"/>
      <c r="AN59" s="11"/>
      <c r="AP59" s="16"/>
    </row>
    <row r="60" spans="1:42" s="8" customFormat="1" ht="15">
      <c r="A60" s="8">
        <v>57</v>
      </c>
      <c r="B60" s="8">
        <v>57</v>
      </c>
      <c r="C60" s="8" t="s">
        <v>73</v>
      </c>
      <c r="D60" s="9">
        <f>'D1'!D60*D$2</f>
        <v>0</v>
      </c>
      <c r="E60" s="9">
        <f>'D1'!E60*E$2</f>
        <v>0</v>
      </c>
      <c r="F60" s="9">
        <f>'D1'!F60*F$2</f>
        <v>4591.067660136296</v>
      </c>
      <c r="G60" s="9">
        <f>'D1'!G60*G$2</f>
        <v>0</v>
      </c>
      <c r="H60" s="9">
        <f>'D1'!H60*H$2</f>
        <v>0</v>
      </c>
      <c r="I60" s="9">
        <f>'D1'!I60*I$2</f>
        <v>0</v>
      </c>
      <c r="J60" s="9">
        <f>'D1'!J60*J$2</f>
        <v>0</v>
      </c>
      <c r="K60" s="9">
        <f>'D1'!K60*K$2</f>
        <v>0</v>
      </c>
      <c r="L60" s="9">
        <f>'D1'!L60*L$2</f>
        <v>0</v>
      </c>
      <c r="M60" s="9">
        <f>'D1'!M60*M$2</f>
        <v>0</v>
      </c>
      <c r="N60" s="9">
        <f>'D1'!N60*N$2</f>
        <v>63868.64186664868</v>
      </c>
      <c r="O60" s="9">
        <f>'D1'!O60*O$2</f>
        <v>1464.2730584159174</v>
      </c>
      <c r="P60" s="9">
        <f>'D1'!P60*P$2</f>
        <v>49712.16341780927</v>
      </c>
      <c r="Q60" s="9">
        <f>'D1'!Q60*Q$2</f>
        <v>4781.438031738393</v>
      </c>
      <c r="R60" s="9">
        <f>'D1'!R60*R$2</f>
        <v>1457.987383434927</v>
      </c>
      <c r="S60" s="9">
        <f>'D1'!S60*S$2</f>
        <v>0</v>
      </c>
      <c r="T60" s="9">
        <f>'D1'!T60*T$2</f>
        <v>0</v>
      </c>
      <c r="U60" s="9">
        <f>'D1'!U60*U$2</f>
        <v>7.234807885878553</v>
      </c>
      <c r="V60" s="9">
        <f>'D1'!V60*V$2</f>
        <v>0</v>
      </c>
      <c r="W60" s="9">
        <f>'D1'!W60*W$2</f>
        <v>91.50765947921978</v>
      </c>
      <c r="X60" s="9">
        <f>'D1'!X60*X$2</f>
        <v>102387.68706953576</v>
      </c>
      <c r="Y60" s="9">
        <f>'D1'!Y60*Y$2</f>
        <v>21.41341145749987</v>
      </c>
      <c r="Z60" s="9">
        <f>'D1'!Z60*Z$2</f>
        <v>157516.74872684997</v>
      </c>
      <c r="AA60" s="9">
        <f>'D1'!AA60*AA$2</f>
        <v>0</v>
      </c>
      <c r="AB60" s="9">
        <f>'D1'!AB60*AB$2</f>
        <v>0</v>
      </c>
      <c r="AC60" s="9">
        <f>'D1'!AC60*AC$2</f>
        <v>0</v>
      </c>
      <c r="AD60" s="9">
        <f>'D1'!AD60*AD$2</f>
        <v>0</v>
      </c>
      <c r="AE60" s="9">
        <f>'D1'!AE60*AE$2</f>
        <v>0</v>
      </c>
      <c r="AF60" s="9">
        <f>'D1'!AF60*AF$2</f>
        <v>0</v>
      </c>
      <c r="AG60" s="9">
        <f>'D1'!AG60*AG$2</f>
        <v>0</v>
      </c>
      <c r="AH60" s="9">
        <f>'D1'!AH60*AH$2</f>
        <v>0</v>
      </c>
      <c r="AI60" s="9">
        <f>A!AI59*AI$2</f>
        <v>0</v>
      </c>
      <c r="AJ60" s="9"/>
      <c r="AK60" s="9"/>
      <c r="AL60" s="11"/>
      <c r="AM60" s="11"/>
      <c r="AN60" s="11"/>
      <c r="AP60" s="16"/>
    </row>
    <row r="61" spans="1:42" s="8" customFormat="1" ht="15">
      <c r="A61" s="8">
        <v>58</v>
      </c>
      <c r="B61" s="8">
        <v>58</v>
      </c>
      <c r="C61" s="8" t="s">
        <v>216</v>
      </c>
      <c r="D61" s="9">
        <f>'D1'!D61*D$2</f>
        <v>0</v>
      </c>
      <c r="E61" s="9">
        <f>'D1'!E61*E$2</f>
        <v>0</v>
      </c>
      <c r="F61" s="9">
        <f>'D1'!F61*F$2</f>
        <v>12689.618943384201</v>
      </c>
      <c r="G61" s="9">
        <f>'D1'!G61*G$2</f>
        <v>0</v>
      </c>
      <c r="H61" s="9">
        <f>'D1'!H61*H$2</f>
        <v>0</v>
      </c>
      <c r="I61" s="9">
        <f>'D1'!I61*I$2</f>
        <v>0</v>
      </c>
      <c r="J61" s="9">
        <f>'D1'!J61*J$2</f>
        <v>0</v>
      </c>
      <c r="K61" s="9">
        <f>'D1'!K61*K$2</f>
        <v>0</v>
      </c>
      <c r="L61" s="9">
        <f>'D1'!L61*L$2</f>
        <v>0</v>
      </c>
      <c r="M61" s="9">
        <f>'D1'!M61*M$2</f>
        <v>0</v>
      </c>
      <c r="N61" s="9">
        <f>'D1'!N61*N$2</f>
        <v>10680.425453871478</v>
      </c>
      <c r="O61" s="9">
        <f>'D1'!O61*O$2</f>
        <v>14893.979037897287</v>
      </c>
      <c r="P61" s="9">
        <f>'D1'!P61*P$2</f>
        <v>15522.645082296587</v>
      </c>
      <c r="Q61" s="9">
        <f>'D1'!Q61*Q$2</f>
        <v>5093.482461425913</v>
      </c>
      <c r="R61" s="9">
        <f>'D1'!R61*R$2</f>
        <v>53254.874235355535</v>
      </c>
      <c r="S61" s="9">
        <f>'D1'!S61*S$2</f>
        <v>0</v>
      </c>
      <c r="T61" s="9">
        <f>'D1'!T61*T$2</f>
        <v>0</v>
      </c>
      <c r="U61" s="9">
        <f>'D1'!U61*U$2</f>
        <v>0.5100630212370889</v>
      </c>
      <c r="V61" s="9">
        <f>'D1'!V61*V$2</f>
        <v>1544.0562110948936</v>
      </c>
      <c r="W61" s="9">
        <f>'D1'!W61*W$2</f>
        <v>0</v>
      </c>
      <c r="X61" s="9">
        <f>'D1'!X61*X$2</f>
        <v>18861.58006738353</v>
      </c>
      <c r="Y61" s="9">
        <f>'D1'!Y61*Y$2</f>
        <v>61.70234857012885</v>
      </c>
      <c r="Z61" s="9">
        <f>'D1'!Z61*Z$2</f>
        <v>49046.636855250006</v>
      </c>
      <c r="AA61" s="9">
        <f>'D1'!AA61*AA$2</f>
        <v>0</v>
      </c>
      <c r="AB61" s="9">
        <f>'D1'!AB61*AB$2</f>
        <v>0</v>
      </c>
      <c r="AC61" s="9">
        <f>'D1'!AC61*AC$2</f>
        <v>0</v>
      </c>
      <c r="AD61" s="9">
        <f>'D1'!AD61*AD$2</f>
        <v>0</v>
      </c>
      <c r="AE61" s="9">
        <f>'D1'!AE61*AE$2</f>
        <v>0</v>
      </c>
      <c r="AF61" s="9">
        <f>'D1'!AF61*AF$2</f>
        <v>0</v>
      </c>
      <c r="AG61" s="9">
        <f>'D1'!AG61*AG$2</f>
        <v>0</v>
      </c>
      <c r="AH61" s="9">
        <f>'D1'!AH61*AH$2</f>
        <v>0</v>
      </c>
      <c r="AI61" s="9">
        <f>A!AI60*AI$2</f>
        <v>0</v>
      </c>
      <c r="AJ61" s="9"/>
      <c r="AK61" s="9"/>
      <c r="AL61" s="11"/>
      <c r="AM61" s="11"/>
      <c r="AN61" s="11"/>
      <c r="AP61" s="16"/>
    </row>
    <row r="62" spans="1:42" s="8" customFormat="1" ht="15">
      <c r="A62" s="8">
        <v>59</v>
      </c>
      <c r="B62" s="8">
        <v>59</v>
      </c>
      <c r="C62" s="8" t="s">
        <v>217</v>
      </c>
      <c r="D62" s="9">
        <f>'D1'!D62*D$2</f>
        <v>0</v>
      </c>
      <c r="E62" s="9">
        <f>'D1'!E62*E$2</f>
        <v>0</v>
      </c>
      <c r="F62" s="9">
        <f>'D1'!F62*F$2</f>
        <v>84308.85799178471</v>
      </c>
      <c r="G62" s="9">
        <f>'D1'!G62*G$2</f>
        <v>0</v>
      </c>
      <c r="H62" s="9">
        <f>'D1'!H62*H$2</f>
        <v>0</v>
      </c>
      <c r="I62" s="9">
        <f>'D1'!I62*I$2</f>
        <v>0</v>
      </c>
      <c r="J62" s="9">
        <f>'D1'!J62*J$2</f>
        <v>0</v>
      </c>
      <c r="K62" s="9">
        <f>'D1'!K62*K$2</f>
        <v>0</v>
      </c>
      <c r="L62" s="9">
        <f>'D1'!L62*L$2</f>
        <v>0</v>
      </c>
      <c r="M62" s="9">
        <f>'D1'!M62*M$2</f>
        <v>0</v>
      </c>
      <c r="N62" s="9">
        <f>'D1'!N62*N$2</f>
        <v>325699.309661734</v>
      </c>
      <c r="O62" s="9">
        <f>'D1'!O62*O$2</f>
        <v>43555.34783713331</v>
      </c>
      <c r="P62" s="9">
        <f>'D1'!P62*P$2</f>
        <v>122012.18081315602</v>
      </c>
      <c r="Q62" s="9">
        <f>'D1'!Q62*Q$2</f>
        <v>23435.996120098825</v>
      </c>
      <c r="R62" s="9">
        <f>'D1'!R62*R$2</f>
        <v>21604.95254801383</v>
      </c>
      <c r="S62" s="9">
        <f>'D1'!S62*S$2</f>
        <v>0</v>
      </c>
      <c r="T62" s="9">
        <f>'D1'!T62*T$2</f>
        <v>0</v>
      </c>
      <c r="U62" s="9">
        <f>'D1'!U62*U$2</f>
        <v>48.267471098636925</v>
      </c>
      <c r="V62" s="9">
        <f>'D1'!V62*V$2</f>
        <v>1131.0504091718421</v>
      </c>
      <c r="W62" s="9">
        <f>'D1'!W62*W$2</f>
        <v>0.09499729730291932</v>
      </c>
      <c r="X62" s="9">
        <f>'D1'!X62*X$2</f>
        <v>462830.121180587</v>
      </c>
      <c r="Y62" s="9">
        <f>'D1'!Y62*Y$2</f>
        <v>825.9628652745542</v>
      </c>
      <c r="Z62" s="9">
        <f>'D1'!Z62*Z$2</f>
        <v>288062.97176475</v>
      </c>
      <c r="AA62" s="9">
        <f>'D1'!AA62*AA$2</f>
        <v>0</v>
      </c>
      <c r="AB62" s="9">
        <f>'D1'!AB62*AB$2</f>
        <v>0</v>
      </c>
      <c r="AC62" s="9">
        <f>'D1'!AC62*AC$2</f>
        <v>0</v>
      </c>
      <c r="AD62" s="9">
        <f>'D1'!AD62*AD$2</f>
        <v>0</v>
      </c>
      <c r="AE62" s="9">
        <f>'D1'!AE62*AE$2</f>
        <v>0</v>
      </c>
      <c r="AF62" s="9">
        <f>'D1'!AF62*AF$2</f>
        <v>0</v>
      </c>
      <c r="AG62" s="9">
        <f>'D1'!AG62*AG$2</f>
        <v>0</v>
      </c>
      <c r="AH62" s="9">
        <f>'D1'!AH62*AH$2</f>
        <v>0</v>
      </c>
      <c r="AI62" s="9">
        <f>A!AI61*AI$2</f>
        <v>0</v>
      </c>
      <c r="AJ62" s="9"/>
      <c r="AK62" s="9"/>
      <c r="AL62" s="11"/>
      <c r="AM62" s="11"/>
      <c r="AN62" s="11"/>
      <c r="AP62" s="16"/>
    </row>
    <row r="63" spans="1:42" s="8" customFormat="1" ht="15">
      <c r="A63" s="8">
        <v>60</v>
      </c>
      <c r="B63" s="8">
        <v>60</v>
      </c>
      <c r="C63" s="8" t="s">
        <v>74</v>
      </c>
      <c r="D63" s="9">
        <f>'D1'!D63*D$2</f>
        <v>0</v>
      </c>
      <c r="E63" s="9">
        <f>'D1'!E63*E$2</f>
        <v>0</v>
      </c>
      <c r="F63" s="9">
        <f>'D1'!F63*F$2</f>
        <v>701.1426121924441</v>
      </c>
      <c r="G63" s="9">
        <f>'D1'!G63*G$2</f>
        <v>0</v>
      </c>
      <c r="H63" s="9">
        <f>'D1'!H63*H$2</f>
        <v>0</v>
      </c>
      <c r="I63" s="9">
        <f>'D1'!I63*I$2</f>
        <v>0</v>
      </c>
      <c r="J63" s="9">
        <f>'D1'!J63*J$2</f>
        <v>0</v>
      </c>
      <c r="K63" s="9">
        <f>'D1'!K63*K$2</f>
        <v>0</v>
      </c>
      <c r="L63" s="9">
        <f>'D1'!L63*L$2</f>
        <v>0</v>
      </c>
      <c r="M63" s="9">
        <f>'D1'!M63*M$2</f>
        <v>0</v>
      </c>
      <c r="N63" s="9">
        <f>'D1'!N63*N$2</f>
        <v>16622.309706728312</v>
      </c>
      <c r="O63" s="9">
        <f>'D1'!O63*O$2</f>
        <v>3625.8887639595946</v>
      </c>
      <c r="P63" s="9">
        <f>'D1'!P63*P$2</f>
        <v>11224.660234894136</v>
      </c>
      <c r="Q63" s="9">
        <f>'D1'!Q63*Q$2</f>
        <v>5044.139132900651</v>
      </c>
      <c r="R63" s="9">
        <f>'D1'!R63*R$2</f>
        <v>671.0163576955762</v>
      </c>
      <c r="S63" s="9">
        <f>'D1'!S63*S$2</f>
        <v>0</v>
      </c>
      <c r="T63" s="9">
        <f>'D1'!T63*T$2</f>
        <v>0</v>
      </c>
      <c r="U63" s="9">
        <f>'D1'!U63*U$2</f>
        <v>0</v>
      </c>
      <c r="V63" s="9">
        <f>'D1'!V63*V$2</f>
        <v>0</v>
      </c>
      <c r="W63" s="9">
        <f>'D1'!W63*W$2</f>
        <v>0</v>
      </c>
      <c r="X63" s="9">
        <f>'D1'!X63*X$2</f>
        <v>6584.501525609445</v>
      </c>
      <c r="Y63" s="9">
        <f>'D1'!Y63*Y$2</f>
        <v>0</v>
      </c>
      <c r="Z63" s="9">
        <f>'D1'!Z63*Z$2</f>
        <v>32629.23492884962</v>
      </c>
      <c r="AA63" s="9">
        <f>'D1'!AA63*AA$2</f>
        <v>0</v>
      </c>
      <c r="AB63" s="9">
        <f>'D1'!AB63*AB$2</f>
        <v>0</v>
      </c>
      <c r="AC63" s="9">
        <f>'D1'!AC63*AC$2</f>
        <v>0</v>
      </c>
      <c r="AD63" s="9">
        <f>'D1'!AD63*AD$2</f>
        <v>0</v>
      </c>
      <c r="AE63" s="9">
        <f>'D1'!AE63*AE$2</f>
        <v>0</v>
      </c>
      <c r="AF63" s="9">
        <f>'D1'!AF63*AF$2</f>
        <v>0</v>
      </c>
      <c r="AG63" s="9">
        <f>'D1'!AG63*AG$2</f>
        <v>0</v>
      </c>
      <c r="AH63" s="9">
        <f>'D1'!AH63*AH$2</f>
        <v>0</v>
      </c>
      <c r="AI63" s="9">
        <f>A!AI62*AI$2</f>
        <v>0</v>
      </c>
      <c r="AJ63" s="9"/>
      <c r="AK63" s="9"/>
      <c r="AL63" s="11"/>
      <c r="AM63" s="11"/>
      <c r="AN63" s="11"/>
      <c r="AP63" s="16"/>
    </row>
    <row r="64" spans="1:42" s="8" customFormat="1" ht="15">
      <c r="A64" s="8">
        <v>61</v>
      </c>
      <c r="B64" s="8">
        <v>61</v>
      </c>
      <c r="C64" s="8" t="s">
        <v>75</v>
      </c>
      <c r="D64" s="9">
        <f>'D1'!D64*D$2</f>
        <v>0</v>
      </c>
      <c r="E64" s="9">
        <f>'D1'!E64*E$2</f>
        <v>0</v>
      </c>
      <c r="F64" s="9">
        <f>'D1'!F64*F$2</f>
        <v>92380.85084275165</v>
      </c>
      <c r="G64" s="9">
        <f>'D1'!G64*G$2</f>
        <v>0</v>
      </c>
      <c r="H64" s="9">
        <f>'D1'!H64*H$2</f>
        <v>0</v>
      </c>
      <c r="I64" s="9">
        <f>'D1'!I64*I$2</f>
        <v>0</v>
      </c>
      <c r="J64" s="9">
        <f>'D1'!J64*J$2</f>
        <v>0</v>
      </c>
      <c r="K64" s="9">
        <f>'D1'!K64*K$2</f>
        <v>0</v>
      </c>
      <c r="L64" s="9">
        <f>'D1'!L64*L$2</f>
        <v>0</v>
      </c>
      <c r="M64" s="9">
        <f>'D1'!M64*M$2</f>
        <v>0</v>
      </c>
      <c r="N64" s="9">
        <f>'D1'!N64*N$2</f>
        <v>23362.391360810805</v>
      </c>
      <c r="O64" s="9">
        <f>'D1'!O64*O$2</f>
        <v>64228.7738139505</v>
      </c>
      <c r="P64" s="9">
        <f>'D1'!P64*P$2</f>
        <v>16346.953914479665</v>
      </c>
      <c r="Q64" s="9">
        <f>'D1'!Q64*Q$2</f>
        <v>3857.814318921513</v>
      </c>
      <c r="R64" s="9">
        <f>'D1'!R64*R$2</f>
        <v>8317.054495856724</v>
      </c>
      <c r="S64" s="9">
        <f>'D1'!S64*S$2</f>
        <v>3071.2465063102877</v>
      </c>
      <c r="T64" s="9">
        <f>'D1'!T64*T$2</f>
        <v>0</v>
      </c>
      <c r="U64" s="9">
        <f>'D1'!U64*U$2</f>
        <v>0.03517675921816319</v>
      </c>
      <c r="V64" s="9">
        <f>'D1'!V64*V$2</f>
        <v>0</v>
      </c>
      <c r="W64" s="9">
        <f>'D1'!W64*W$2</f>
        <v>0</v>
      </c>
      <c r="X64" s="9">
        <f>'D1'!X64*X$2</f>
        <v>5954.907754235888</v>
      </c>
      <c r="Y64" s="9">
        <f>'D1'!Y64*Y$2</f>
        <v>0</v>
      </c>
      <c r="Z64" s="9">
        <f>'D1'!Z64*Z$2</f>
        <v>28160.59991534874</v>
      </c>
      <c r="AA64" s="9">
        <f>'D1'!AA64*AA$2</f>
        <v>0</v>
      </c>
      <c r="AB64" s="9">
        <f>'D1'!AB64*AB$2</f>
        <v>0</v>
      </c>
      <c r="AC64" s="9">
        <f>'D1'!AC64*AC$2</f>
        <v>0</v>
      </c>
      <c r="AD64" s="9">
        <f>'D1'!AD64*AD$2</f>
        <v>0</v>
      </c>
      <c r="AE64" s="9">
        <f>'D1'!AE64*AE$2</f>
        <v>0</v>
      </c>
      <c r="AF64" s="9">
        <f>'D1'!AF64*AF$2</f>
        <v>0</v>
      </c>
      <c r="AG64" s="9">
        <f>'D1'!AG64*AG$2</f>
        <v>0</v>
      </c>
      <c r="AH64" s="9">
        <f>'D1'!AH64*AH$2</f>
        <v>0</v>
      </c>
      <c r="AI64" s="9">
        <f>A!AI63*AI$2</f>
        <v>0</v>
      </c>
      <c r="AJ64" s="9"/>
      <c r="AK64" s="9"/>
      <c r="AL64" s="11"/>
      <c r="AM64" s="11"/>
      <c r="AN64" s="11"/>
      <c r="AP64" s="16"/>
    </row>
    <row r="65" spans="1:42" s="8" customFormat="1" ht="15">
      <c r="A65" s="8">
        <v>62</v>
      </c>
      <c r="B65" s="8">
        <v>62</v>
      </c>
      <c r="C65" s="8" t="s">
        <v>76</v>
      </c>
      <c r="D65" s="9">
        <f>'D1'!D65*D$2</f>
        <v>0</v>
      </c>
      <c r="E65" s="9">
        <f>'D1'!E65*E$2</f>
        <v>0</v>
      </c>
      <c r="F65" s="9">
        <f>'D1'!F65*F$2</f>
        <v>3379.1178670934073</v>
      </c>
      <c r="G65" s="9">
        <f>'D1'!G65*G$2</f>
        <v>0</v>
      </c>
      <c r="H65" s="9">
        <f>'D1'!H65*H$2</f>
        <v>0</v>
      </c>
      <c r="I65" s="9">
        <f>'D1'!I65*I$2</f>
        <v>0</v>
      </c>
      <c r="J65" s="9">
        <f>'D1'!J65*J$2</f>
        <v>0</v>
      </c>
      <c r="K65" s="9">
        <f>'D1'!K65*K$2</f>
        <v>0</v>
      </c>
      <c r="L65" s="9">
        <f>'D1'!L65*L$2</f>
        <v>0</v>
      </c>
      <c r="M65" s="9">
        <f>'D1'!M65*M$2</f>
        <v>0</v>
      </c>
      <c r="N65" s="9">
        <f>'D1'!N65*N$2</f>
        <v>34106.30978978031</v>
      </c>
      <c r="O65" s="9">
        <f>'D1'!O65*O$2</f>
        <v>18797.486355706347</v>
      </c>
      <c r="P65" s="9">
        <f>'D1'!P65*P$2</f>
        <v>14264.126748211133</v>
      </c>
      <c r="Q65" s="9">
        <f>'D1'!Q65*Q$2</f>
        <v>355.13297008998745</v>
      </c>
      <c r="R65" s="9">
        <f>'D1'!R65*R$2</f>
        <v>336.4586269465148</v>
      </c>
      <c r="S65" s="9">
        <f>'D1'!S65*S$2</f>
        <v>0</v>
      </c>
      <c r="T65" s="9">
        <f>'D1'!T65*T$2</f>
        <v>0</v>
      </c>
      <c r="U65" s="9">
        <f>'D1'!U65*U$2</f>
        <v>209.60277731607866</v>
      </c>
      <c r="V65" s="9">
        <f>'D1'!V65*V$2</f>
        <v>2054.187784133144</v>
      </c>
      <c r="W65" s="9">
        <f>'D1'!W65*W$2</f>
        <v>2640.1886377873575</v>
      </c>
      <c r="X65" s="9">
        <f>'D1'!X65*X$2</f>
        <v>11280.221737100144</v>
      </c>
      <c r="Y65" s="9">
        <f>'D1'!Y65*Y$2</f>
        <v>0</v>
      </c>
      <c r="Z65" s="9">
        <f>'D1'!Z65*Z$2</f>
        <v>57968.09388809936</v>
      </c>
      <c r="AA65" s="9">
        <f>'D1'!AA65*AA$2</f>
        <v>0</v>
      </c>
      <c r="AB65" s="9">
        <f>'D1'!AB65*AB$2</f>
        <v>0</v>
      </c>
      <c r="AC65" s="9">
        <f>'D1'!AC65*AC$2</f>
        <v>0</v>
      </c>
      <c r="AD65" s="9">
        <f>'D1'!AD65*AD$2</f>
        <v>0</v>
      </c>
      <c r="AE65" s="9">
        <f>'D1'!AE65*AE$2</f>
        <v>0</v>
      </c>
      <c r="AF65" s="9">
        <f>'D1'!AF65*AF$2</f>
        <v>0</v>
      </c>
      <c r="AG65" s="9">
        <f>'D1'!AG65*AG$2</f>
        <v>0</v>
      </c>
      <c r="AH65" s="9">
        <f>'D1'!AH65*AH$2</f>
        <v>0</v>
      </c>
      <c r="AI65" s="9">
        <f>A!AI64*AI$2</f>
        <v>0</v>
      </c>
      <c r="AJ65" s="9"/>
      <c r="AK65" s="9"/>
      <c r="AL65" s="11"/>
      <c r="AM65" s="11"/>
      <c r="AN65" s="11"/>
      <c r="AP65" s="16"/>
    </row>
    <row r="66" spans="1:42" s="8" customFormat="1" ht="15">
      <c r="A66" s="8">
        <v>63</v>
      </c>
      <c r="B66" s="8">
        <v>63</v>
      </c>
      <c r="C66" s="8" t="s">
        <v>77</v>
      </c>
      <c r="D66" s="9">
        <f>'D1'!D66*D$2</f>
        <v>0</v>
      </c>
      <c r="E66" s="9">
        <f>'D1'!E66*E$2</f>
        <v>0</v>
      </c>
      <c r="F66" s="9">
        <f>'D1'!F66*F$2</f>
        <v>7907.330570832931</v>
      </c>
      <c r="G66" s="9">
        <f>'D1'!G66*G$2</f>
        <v>0</v>
      </c>
      <c r="H66" s="9">
        <f>'D1'!H66*H$2</f>
        <v>0</v>
      </c>
      <c r="I66" s="9">
        <f>'D1'!I66*I$2</f>
        <v>0</v>
      </c>
      <c r="J66" s="9">
        <f>'D1'!J66*J$2</f>
        <v>0</v>
      </c>
      <c r="K66" s="9">
        <f>'D1'!K66*K$2</f>
        <v>0</v>
      </c>
      <c r="L66" s="9">
        <f>'D1'!L66*L$2</f>
        <v>0</v>
      </c>
      <c r="M66" s="9">
        <f>'D1'!M66*M$2</f>
        <v>0</v>
      </c>
      <c r="N66" s="9">
        <f>'D1'!N66*N$2</f>
        <v>71441.69088450355</v>
      </c>
      <c r="O66" s="9">
        <f>'D1'!O66*O$2</f>
        <v>9269.82268846793</v>
      </c>
      <c r="P66" s="9">
        <f>'D1'!P66*P$2</f>
        <v>29039.655798663203</v>
      </c>
      <c r="Q66" s="9">
        <f>'D1'!Q66*Q$2</f>
        <v>1741.611004002516</v>
      </c>
      <c r="R66" s="9">
        <f>'D1'!R66*R$2</f>
        <v>1114.558803764505</v>
      </c>
      <c r="S66" s="9">
        <f>'D1'!S66*S$2</f>
        <v>0</v>
      </c>
      <c r="T66" s="9">
        <f>'D1'!T66*T$2</f>
        <v>0</v>
      </c>
      <c r="U66" s="9">
        <f>'D1'!U66*U$2</f>
        <v>9839.657108039046</v>
      </c>
      <c r="V66" s="9">
        <f>'D1'!V66*V$2</f>
        <v>3207.85290544495</v>
      </c>
      <c r="W66" s="9">
        <f>'D1'!W66*W$2</f>
        <v>1134.755235520301</v>
      </c>
      <c r="X66" s="9">
        <f>'D1'!X66*X$2</f>
        <v>23399.9018360302</v>
      </c>
      <c r="Y66" s="9">
        <f>'D1'!Y66*Y$2</f>
        <v>0</v>
      </c>
      <c r="Z66" s="9">
        <f>'D1'!Z66*Z$2</f>
        <v>43600.52453670165</v>
      </c>
      <c r="AA66" s="9">
        <f>'D1'!AA66*AA$2</f>
        <v>0</v>
      </c>
      <c r="AB66" s="9">
        <f>'D1'!AB66*AB$2</f>
        <v>0</v>
      </c>
      <c r="AC66" s="9">
        <f>'D1'!AC66*AC$2</f>
        <v>0</v>
      </c>
      <c r="AD66" s="9">
        <f>'D1'!AD66*AD$2</f>
        <v>0</v>
      </c>
      <c r="AE66" s="9">
        <f>'D1'!AE66*AE$2</f>
        <v>0</v>
      </c>
      <c r="AF66" s="9">
        <f>'D1'!AF66*AF$2</f>
        <v>0</v>
      </c>
      <c r="AG66" s="9">
        <f>'D1'!AG66*AG$2</f>
        <v>0</v>
      </c>
      <c r="AH66" s="9">
        <f>'D1'!AH66*AH$2</f>
        <v>0</v>
      </c>
      <c r="AI66" s="9">
        <f>A!AI65*AI$2</f>
        <v>0</v>
      </c>
      <c r="AJ66" s="9"/>
      <c r="AK66" s="9"/>
      <c r="AL66" s="11"/>
      <c r="AM66" s="11"/>
      <c r="AN66" s="11"/>
      <c r="AP66" s="16"/>
    </row>
    <row r="67" spans="1:42" s="8" customFormat="1" ht="15">
      <c r="A67" s="8">
        <v>64</v>
      </c>
      <c r="B67" s="8">
        <v>64</v>
      </c>
      <c r="C67" s="8" t="s">
        <v>78</v>
      </c>
      <c r="D67" s="9">
        <f>'D1'!D67*D$2</f>
        <v>0</v>
      </c>
      <c r="E67" s="9">
        <f>'D1'!E67*E$2</f>
        <v>721.9993800503589</v>
      </c>
      <c r="F67" s="9">
        <f>'D1'!F67*F$2</f>
        <v>0</v>
      </c>
      <c r="G67" s="9">
        <f>'D1'!G67*G$2</f>
        <v>0</v>
      </c>
      <c r="H67" s="9">
        <f>'D1'!H67*H$2</f>
        <v>0</v>
      </c>
      <c r="I67" s="9">
        <f>'D1'!I67*I$2</f>
        <v>0</v>
      </c>
      <c r="J67" s="9">
        <f>'D1'!J67*J$2</f>
        <v>0</v>
      </c>
      <c r="K67" s="9">
        <f>'D1'!K67*K$2</f>
        <v>0</v>
      </c>
      <c r="L67" s="9">
        <f>'D1'!L67*L$2</f>
        <v>0</v>
      </c>
      <c r="M67" s="9">
        <f>'D1'!M67*M$2</f>
        <v>0</v>
      </c>
      <c r="N67" s="9">
        <f>'D1'!N67*N$2</f>
        <v>25733.55163319414</v>
      </c>
      <c r="O67" s="9">
        <f>'D1'!O67*O$2</f>
        <v>31514.4671296657</v>
      </c>
      <c r="P67" s="9">
        <f>'D1'!P67*P$2</f>
        <v>23142.677229968842</v>
      </c>
      <c r="Q67" s="9">
        <f>'D1'!Q67*Q$2</f>
        <v>4896.10914732505</v>
      </c>
      <c r="R67" s="9">
        <f>'D1'!R67*R$2</f>
        <v>0</v>
      </c>
      <c r="S67" s="9">
        <f>'D1'!S67*S$2</f>
        <v>0</v>
      </c>
      <c r="T67" s="9">
        <f>'D1'!T67*T$2</f>
        <v>0</v>
      </c>
      <c r="U67" s="9">
        <f>'D1'!U67*U$2</f>
        <v>2012.902157533682</v>
      </c>
      <c r="V67" s="9">
        <f>'D1'!V67*V$2</f>
        <v>5064.611795257219</v>
      </c>
      <c r="W67" s="9">
        <f>'D1'!W67*W$2</f>
        <v>17413.345728219472</v>
      </c>
      <c r="X67" s="9">
        <f>'D1'!X67*X$2</f>
        <v>26.23307380712467</v>
      </c>
      <c r="Y67" s="9">
        <f>'D1'!Y67*Y$2</f>
        <v>0</v>
      </c>
      <c r="Z67" s="9">
        <f>'D1'!Z67*Z$2</f>
        <v>2221.4328448497013</v>
      </c>
      <c r="AA67" s="9">
        <f>'D1'!AA67*AA$2</f>
        <v>0</v>
      </c>
      <c r="AB67" s="9">
        <f>'D1'!AB67*AB$2</f>
        <v>0</v>
      </c>
      <c r="AC67" s="9">
        <f>'D1'!AC67*AC$2</f>
        <v>0</v>
      </c>
      <c r="AD67" s="9">
        <f>'D1'!AD67*AD$2</f>
        <v>0</v>
      </c>
      <c r="AE67" s="9">
        <f>'D1'!AE67*AE$2</f>
        <v>0</v>
      </c>
      <c r="AF67" s="9">
        <f>'D1'!AF67*AF$2</f>
        <v>0</v>
      </c>
      <c r="AG67" s="9">
        <f>'D1'!AG67*AG$2</f>
        <v>0</v>
      </c>
      <c r="AH67" s="9">
        <f>'D1'!AH67*AH$2</f>
        <v>0</v>
      </c>
      <c r="AI67" s="9">
        <f>A!AI66*AI$2</f>
        <v>0</v>
      </c>
      <c r="AJ67" s="9"/>
      <c r="AK67" s="9"/>
      <c r="AL67" s="11"/>
      <c r="AM67" s="11"/>
      <c r="AN67" s="11"/>
      <c r="AP67" s="16"/>
    </row>
    <row r="68" spans="1:42" s="8" customFormat="1" ht="15">
      <c r="A68" s="8">
        <v>65</v>
      </c>
      <c r="B68" s="8">
        <v>65</v>
      </c>
      <c r="C68" s="8" t="s">
        <v>79</v>
      </c>
      <c r="D68" s="9">
        <f>'D1'!D68*D$2</f>
        <v>0</v>
      </c>
      <c r="E68" s="9">
        <f>'D1'!E68*E$2</f>
        <v>0</v>
      </c>
      <c r="F68" s="9">
        <f>'D1'!F68*F$2</f>
        <v>0</v>
      </c>
      <c r="G68" s="9">
        <f>'D1'!G68*G$2</f>
        <v>0</v>
      </c>
      <c r="H68" s="9">
        <f>'D1'!H68*H$2</f>
        <v>0</v>
      </c>
      <c r="I68" s="9">
        <f>'D1'!I68*I$2</f>
        <v>0</v>
      </c>
      <c r="J68" s="9">
        <f>'D1'!J68*J$2</f>
        <v>0</v>
      </c>
      <c r="K68" s="9">
        <f>'D1'!K68*K$2</f>
        <v>0</v>
      </c>
      <c r="L68" s="9">
        <f>'D1'!L68*L$2</f>
        <v>0</v>
      </c>
      <c r="M68" s="9">
        <f>'D1'!M68*M$2</f>
        <v>0</v>
      </c>
      <c r="N68" s="9">
        <f>'D1'!N68*N$2</f>
        <v>256059.60987999</v>
      </c>
      <c r="O68" s="9">
        <f>'D1'!O68*O$2</f>
        <v>4009.720220992177</v>
      </c>
      <c r="P68" s="9">
        <f>'D1'!P68*P$2</f>
        <v>352203.8683074336</v>
      </c>
      <c r="Q68" s="9">
        <f>'D1'!Q68*Q$2</f>
        <v>157566.45253368837</v>
      </c>
      <c r="R68" s="9">
        <f>'D1'!R68*R$2</f>
        <v>59148.91971154481</v>
      </c>
      <c r="S68" s="9">
        <f>'D1'!S68*S$2</f>
        <v>0</v>
      </c>
      <c r="T68" s="9">
        <f>'D1'!T68*T$2</f>
        <v>0</v>
      </c>
      <c r="U68" s="9">
        <f>'D1'!U68*U$2</f>
        <v>0</v>
      </c>
      <c r="V68" s="9">
        <f>'D1'!V68*V$2</f>
        <v>0</v>
      </c>
      <c r="W68" s="9">
        <f>'D1'!W68*W$2</f>
        <v>0</v>
      </c>
      <c r="X68" s="9">
        <f>'D1'!X68*X$2</f>
        <v>5246.6147614415995</v>
      </c>
      <c r="Y68" s="9">
        <f>'D1'!Y68*Y$2</f>
        <v>0</v>
      </c>
      <c r="Z68" s="9">
        <f>'D1'!Z68*Z$2</f>
        <v>121121.67852450011</v>
      </c>
      <c r="AA68" s="9">
        <f>'D1'!AA68*AA$2</f>
        <v>0</v>
      </c>
      <c r="AB68" s="9">
        <f>'D1'!AB68*AB$2</f>
        <v>0</v>
      </c>
      <c r="AC68" s="9">
        <f>'D1'!AC68*AC$2</f>
        <v>0</v>
      </c>
      <c r="AD68" s="9">
        <f>'D1'!AD68*AD$2</f>
        <v>0</v>
      </c>
      <c r="AE68" s="9">
        <f>'D1'!AE68*AE$2</f>
        <v>0</v>
      </c>
      <c r="AF68" s="9">
        <f>'D1'!AF68*AF$2</f>
        <v>0</v>
      </c>
      <c r="AG68" s="9">
        <f>'D1'!AG68*AG$2</f>
        <v>0</v>
      </c>
      <c r="AH68" s="9">
        <f>'D1'!AH68*AH$2</f>
        <v>0</v>
      </c>
      <c r="AI68" s="9">
        <f>A!AI67*AI$2</f>
        <v>81628.42745960354</v>
      </c>
      <c r="AJ68" s="9"/>
      <c r="AK68" s="9"/>
      <c r="AL68" s="11"/>
      <c r="AM68" s="11"/>
      <c r="AN68" s="11"/>
      <c r="AP68" s="16"/>
    </row>
    <row r="69" spans="1:42" s="8" customFormat="1" ht="15">
      <c r="A69" s="8">
        <v>66</v>
      </c>
      <c r="B69" s="8">
        <v>66</v>
      </c>
      <c r="C69" s="8" t="s">
        <v>80</v>
      </c>
      <c r="D69" s="9">
        <f>'D1'!D69*D$2</f>
        <v>0</v>
      </c>
      <c r="E69" s="9">
        <f>'D1'!E69*E$2</f>
        <v>1163.9739782043341</v>
      </c>
      <c r="F69" s="9">
        <f>'D1'!F69*F$2</f>
        <v>0</v>
      </c>
      <c r="G69" s="9">
        <f>'D1'!G69*G$2</f>
        <v>0</v>
      </c>
      <c r="H69" s="9">
        <f>'D1'!H69*H$2</f>
        <v>0</v>
      </c>
      <c r="I69" s="9">
        <f>'D1'!I69*I$2</f>
        <v>0</v>
      </c>
      <c r="J69" s="9">
        <f>'D1'!J69*J$2</f>
        <v>0</v>
      </c>
      <c r="K69" s="9">
        <f>'D1'!K69*K$2</f>
        <v>0</v>
      </c>
      <c r="L69" s="9">
        <f>'D1'!L69*L$2</f>
        <v>0</v>
      </c>
      <c r="M69" s="9">
        <f>'D1'!M69*M$2</f>
        <v>0</v>
      </c>
      <c r="N69" s="9">
        <f>'D1'!N69*N$2</f>
        <v>169780.97127899187</v>
      </c>
      <c r="O69" s="9">
        <f>'D1'!O69*O$2</f>
        <v>4258.771166396245</v>
      </c>
      <c r="P69" s="9">
        <f>'D1'!P69*P$2</f>
        <v>87941.20856387747</v>
      </c>
      <c r="Q69" s="9">
        <f>'D1'!Q69*Q$2</f>
        <v>69888.91755606112</v>
      </c>
      <c r="R69" s="9">
        <f>'D1'!R69*R$2</f>
        <v>26891.978505154555</v>
      </c>
      <c r="S69" s="9">
        <f>'D1'!S69*S$2</f>
        <v>0</v>
      </c>
      <c r="T69" s="9">
        <f>'D1'!T69*T$2</f>
        <v>0</v>
      </c>
      <c r="U69" s="9">
        <f>'D1'!U69*U$2</f>
        <v>0</v>
      </c>
      <c r="V69" s="9">
        <f>'D1'!V69*V$2</f>
        <v>0</v>
      </c>
      <c r="W69" s="9">
        <f>'D1'!W69*W$2</f>
        <v>0</v>
      </c>
      <c r="X69" s="9">
        <f>'D1'!X69*X$2</f>
        <v>2728.2396759499393</v>
      </c>
      <c r="Y69" s="9">
        <f>'D1'!Y69*Y$2</f>
        <v>0</v>
      </c>
      <c r="Z69" s="9">
        <f>'D1'!Z69*Z$2</f>
        <v>39106.1201994004</v>
      </c>
      <c r="AA69" s="9">
        <f>'D1'!AA69*AA$2</f>
        <v>0</v>
      </c>
      <c r="AB69" s="9">
        <f>'D1'!AB69*AB$2</f>
        <v>0</v>
      </c>
      <c r="AC69" s="9">
        <f>'D1'!AC69*AC$2</f>
        <v>0</v>
      </c>
      <c r="AD69" s="9">
        <f>'D1'!AD69*AD$2</f>
        <v>0</v>
      </c>
      <c r="AE69" s="9">
        <f>'D1'!AE69*AE$2</f>
        <v>0</v>
      </c>
      <c r="AF69" s="9">
        <f>'D1'!AF69*AF$2</f>
        <v>0</v>
      </c>
      <c r="AG69" s="9">
        <f>'D1'!AG69*AG$2</f>
        <v>0</v>
      </c>
      <c r="AH69" s="9">
        <f>'D1'!AH69*AH$2</f>
        <v>0</v>
      </c>
      <c r="AI69" s="9">
        <f>A!AI68*AI$2</f>
        <v>4212.179869617819</v>
      </c>
      <c r="AJ69" s="9"/>
      <c r="AK69" s="9"/>
      <c r="AL69" s="11"/>
      <c r="AM69" s="11"/>
      <c r="AN69" s="11"/>
      <c r="AP69" s="16"/>
    </row>
    <row r="70" spans="1:42" s="8" customFormat="1" ht="15">
      <c r="A70" s="8">
        <v>67</v>
      </c>
      <c r="B70" s="8">
        <v>67</v>
      </c>
      <c r="C70" s="8" t="s">
        <v>81</v>
      </c>
      <c r="D70" s="9">
        <f>'D1'!D70*D$2</f>
        <v>0</v>
      </c>
      <c r="E70" s="9">
        <f>'D1'!E70*E$2</f>
        <v>0</v>
      </c>
      <c r="F70" s="9">
        <f>'D1'!F70*F$2</f>
        <v>0</v>
      </c>
      <c r="G70" s="9">
        <f>'D1'!G70*G$2</f>
        <v>0</v>
      </c>
      <c r="H70" s="9">
        <f>'D1'!H70*H$2</f>
        <v>0</v>
      </c>
      <c r="I70" s="9">
        <f>'D1'!I70*I$2</f>
        <v>0</v>
      </c>
      <c r="J70" s="9">
        <f>'D1'!J70*J$2</f>
        <v>0</v>
      </c>
      <c r="K70" s="9">
        <f>'D1'!K70*K$2</f>
        <v>0</v>
      </c>
      <c r="L70" s="9">
        <f>'D1'!L70*L$2</f>
        <v>0</v>
      </c>
      <c r="M70" s="9">
        <f>'D1'!M70*M$2</f>
        <v>0</v>
      </c>
      <c r="N70" s="9">
        <f>'D1'!N70*N$2</f>
        <v>173934.47006660822</v>
      </c>
      <c r="O70" s="9">
        <f>'D1'!O70*O$2</f>
        <v>57210.66467304112</v>
      </c>
      <c r="P70" s="9">
        <f>'D1'!P70*P$2</f>
        <v>103130.95969471576</v>
      </c>
      <c r="Q70" s="9">
        <f>'D1'!Q70*Q$2</f>
        <v>1459693.8037734868</v>
      </c>
      <c r="R70" s="9">
        <f>'D1'!R70*R$2</f>
        <v>86305.12278814318</v>
      </c>
      <c r="S70" s="9">
        <f>'D1'!S70*S$2</f>
        <v>0</v>
      </c>
      <c r="T70" s="9">
        <f>'D1'!T70*T$2</f>
        <v>0</v>
      </c>
      <c r="U70" s="9">
        <f>'D1'!U70*U$2</f>
        <v>0</v>
      </c>
      <c r="V70" s="9">
        <f>'D1'!V70*V$2</f>
        <v>0</v>
      </c>
      <c r="W70" s="9">
        <f>'D1'!W70*W$2</f>
        <v>0</v>
      </c>
      <c r="X70" s="9">
        <f>'D1'!X70*X$2</f>
        <v>1941.2474617336354</v>
      </c>
      <c r="Y70" s="9">
        <f>'D1'!Y70*Y$2</f>
        <v>0</v>
      </c>
      <c r="Z70" s="9">
        <f>'D1'!Z70*Z$2</f>
        <v>36172.51695134997</v>
      </c>
      <c r="AA70" s="9">
        <f>'D1'!AA70*AA$2</f>
        <v>0</v>
      </c>
      <c r="AB70" s="9">
        <f>'D1'!AB70*AB$2</f>
        <v>0</v>
      </c>
      <c r="AC70" s="9">
        <f>'D1'!AC70*AC$2</f>
        <v>0</v>
      </c>
      <c r="AD70" s="9">
        <f>'D1'!AD70*AD$2</f>
        <v>0</v>
      </c>
      <c r="AE70" s="9">
        <f>'D1'!AE70*AE$2</f>
        <v>0</v>
      </c>
      <c r="AF70" s="9">
        <f>'D1'!AF70*AF$2</f>
        <v>0</v>
      </c>
      <c r="AG70" s="9">
        <f>'D1'!AG70*AG$2</f>
        <v>0</v>
      </c>
      <c r="AH70" s="9">
        <f>'D1'!AH70*AH$2</f>
        <v>0</v>
      </c>
      <c r="AI70" s="9">
        <f>A!AI69*AI$2</f>
        <v>47372.828958592414</v>
      </c>
      <c r="AJ70" s="9"/>
      <c r="AK70" s="9"/>
      <c r="AL70" s="11"/>
      <c r="AM70" s="11"/>
      <c r="AN70" s="11"/>
      <c r="AP70" s="16"/>
    </row>
    <row r="71" spans="1:42" s="8" customFormat="1" ht="15">
      <c r="A71" s="8">
        <v>68</v>
      </c>
      <c r="B71" s="8">
        <v>68</v>
      </c>
      <c r="C71" s="8" t="s">
        <v>82</v>
      </c>
      <c r="D71" s="9">
        <f>'D1'!D71*D$2</f>
        <v>0</v>
      </c>
      <c r="E71" s="9">
        <f>'D1'!E71*E$2</f>
        <v>0</v>
      </c>
      <c r="F71" s="9">
        <f>'D1'!F71*F$2</f>
        <v>0</v>
      </c>
      <c r="G71" s="9">
        <f>'D1'!G71*G$2</f>
        <v>0</v>
      </c>
      <c r="H71" s="9">
        <f>'D1'!H71*H$2</f>
        <v>0</v>
      </c>
      <c r="I71" s="9">
        <f>'D1'!I71*I$2</f>
        <v>0</v>
      </c>
      <c r="J71" s="9">
        <f>'D1'!J71*J$2</f>
        <v>0</v>
      </c>
      <c r="K71" s="9">
        <f>'D1'!K71*K$2</f>
        <v>0</v>
      </c>
      <c r="L71" s="9">
        <f>'D1'!L71*L$2</f>
        <v>0</v>
      </c>
      <c r="M71" s="9">
        <f>'D1'!M71*M$2</f>
        <v>0</v>
      </c>
      <c r="N71" s="9">
        <f>'D1'!N71*N$2</f>
        <v>50108.807120557576</v>
      </c>
      <c r="O71" s="9">
        <f>'D1'!O71*O$2</f>
        <v>1079.7090986033036</v>
      </c>
      <c r="P71" s="9">
        <f>'D1'!P71*P$2</f>
        <v>8315.456572147672</v>
      </c>
      <c r="Q71" s="9">
        <f>'D1'!Q71*Q$2</f>
        <v>365135.7662513214</v>
      </c>
      <c r="R71" s="9">
        <f>'D1'!R71*R$2</f>
        <v>24562.747031227216</v>
      </c>
      <c r="S71" s="9">
        <f>'D1'!S71*S$2</f>
        <v>0</v>
      </c>
      <c r="T71" s="9">
        <f>'D1'!T71*T$2</f>
        <v>0</v>
      </c>
      <c r="U71" s="9">
        <f>'D1'!U71*U$2</f>
        <v>0</v>
      </c>
      <c r="V71" s="9">
        <f>'D1'!V71*V$2</f>
        <v>0</v>
      </c>
      <c r="W71" s="9">
        <f>'D1'!W71*W$2</f>
        <v>0</v>
      </c>
      <c r="X71" s="9">
        <f>'D1'!X71*X$2</f>
        <v>813.2252880234287</v>
      </c>
      <c r="Y71" s="9">
        <f>'D1'!Y71*Y$2</f>
        <v>0</v>
      </c>
      <c r="Z71" s="9">
        <f>'D1'!Z71*Z$2</f>
        <v>16774.07279444975</v>
      </c>
      <c r="AA71" s="9">
        <f>'D1'!AA71*AA$2</f>
        <v>0</v>
      </c>
      <c r="AB71" s="9">
        <f>'D1'!AB71*AB$2</f>
        <v>0</v>
      </c>
      <c r="AC71" s="9">
        <f>'D1'!AC71*AC$2</f>
        <v>0</v>
      </c>
      <c r="AD71" s="9">
        <f>'D1'!AD71*AD$2</f>
        <v>0</v>
      </c>
      <c r="AE71" s="9">
        <f>'D1'!AE71*AE$2</f>
        <v>0</v>
      </c>
      <c r="AF71" s="9">
        <f>'D1'!AF71*AF$2</f>
        <v>0</v>
      </c>
      <c r="AG71" s="9">
        <f>'D1'!AG71*AG$2</f>
        <v>0</v>
      </c>
      <c r="AH71" s="9">
        <f>'D1'!AH71*AH$2</f>
        <v>0</v>
      </c>
      <c r="AI71" s="9">
        <f>A!AI70*AI$2</f>
        <v>27315.65444577813</v>
      </c>
      <c r="AJ71" s="9"/>
      <c r="AK71" s="9"/>
      <c r="AL71" s="11"/>
      <c r="AM71" s="11"/>
      <c r="AN71" s="11"/>
      <c r="AP71" s="16"/>
    </row>
    <row r="72" spans="1:42" s="8" customFormat="1" ht="15">
      <c r="A72" s="8">
        <v>69</v>
      </c>
      <c r="B72" s="8">
        <v>69</v>
      </c>
      <c r="C72" s="8" t="s">
        <v>83</v>
      </c>
      <c r="D72" s="9">
        <f>'D1'!D72*D$2</f>
        <v>0</v>
      </c>
      <c r="E72" s="9">
        <f>'D1'!E72*E$2</f>
        <v>46082371.789415024</v>
      </c>
      <c r="F72" s="9">
        <f>'D1'!F72*F$2</f>
        <v>0</v>
      </c>
      <c r="G72" s="9">
        <f>'D1'!G72*G$2</f>
        <v>0</v>
      </c>
      <c r="H72" s="9">
        <f>'D1'!H72*H$2</f>
        <v>548093.1557234457</v>
      </c>
      <c r="I72" s="9">
        <f>'D1'!I72*I$2</f>
        <v>3529842.1041320497</v>
      </c>
      <c r="J72" s="9">
        <f>'D1'!J72*J$2</f>
        <v>0</v>
      </c>
      <c r="K72" s="9">
        <f>'D1'!K72*K$2</f>
        <v>554479.7241674394</v>
      </c>
      <c r="L72" s="9">
        <f>'D1'!L72*L$2</f>
        <v>0</v>
      </c>
      <c r="M72" s="9">
        <f>'D1'!M72*M$2</f>
        <v>6281497.870897035</v>
      </c>
      <c r="N72" s="9">
        <f>'D1'!N72*N$2</f>
        <v>330552.74291292223</v>
      </c>
      <c r="O72" s="9">
        <f>'D1'!O72*O$2</f>
        <v>14471450.404094236</v>
      </c>
      <c r="P72" s="9">
        <f>'D1'!P72*P$2</f>
        <v>5844.5977398932855</v>
      </c>
      <c r="Q72" s="9">
        <f>'D1'!Q72*Q$2</f>
        <v>221354.06100397394</v>
      </c>
      <c r="R72" s="9">
        <f>'D1'!R72*R$2</f>
        <v>0</v>
      </c>
      <c r="S72" s="9">
        <f>'D1'!S72*S$2</f>
        <v>0</v>
      </c>
      <c r="T72" s="9">
        <f>'D1'!T72*T$2</f>
        <v>48637.13764261998</v>
      </c>
      <c r="U72" s="9">
        <f>'D1'!U72*U$2</f>
        <v>0</v>
      </c>
      <c r="V72" s="9">
        <f>'D1'!V72*V$2</f>
        <v>0</v>
      </c>
      <c r="W72" s="9">
        <f>'D1'!W72*W$2</f>
        <v>0</v>
      </c>
      <c r="X72" s="9">
        <f>'D1'!X72*X$2</f>
        <v>662846.5981284898</v>
      </c>
      <c r="Y72" s="9">
        <f>'D1'!Y72*Y$2</f>
        <v>29853161.804065526</v>
      </c>
      <c r="Z72" s="9">
        <f>'D1'!Z72*Z$2</f>
        <v>2747.9469834007696</v>
      </c>
      <c r="AA72" s="9">
        <f>'D1'!AA72*AA$2</f>
        <v>0</v>
      </c>
      <c r="AB72" s="9">
        <f>'D1'!AB72*AB$2</f>
        <v>0</v>
      </c>
      <c r="AC72" s="9">
        <f>'D1'!AC72*AC$2</f>
        <v>60672.54545454545</v>
      </c>
      <c r="AD72" s="9">
        <f>'D1'!AD72*AD$2</f>
        <v>0</v>
      </c>
      <c r="AE72" s="9">
        <f>'D1'!AE72*AE$2</f>
        <v>0</v>
      </c>
      <c r="AF72" s="9">
        <f>'D1'!AF72*AF$2</f>
        <v>503.8242470744789</v>
      </c>
      <c r="AG72" s="9">
        <f>'D1'!AG72*AG$2</f>
        <v>0</v>
      </c>
      <c r="AH72" s="9">
        <f>'D1'!AH72*AH$2</f>
        <v>0</v>
      </c>
      <c r="AI72" s="9">
        <f>A!AI71*AI$2</f>
        <v>111237.13320463299</v>
      </c>
      <c r="AJ72" s="9"/>
      <c r="AK72" s="9"/>
      <c r="AL72" s="11"/>
      <c r="AM72" s="11"/>
      <c r="AN72" s="11"/>
      <c r="AP72" s="16"/>
    </row>
    <row r="73" spans="1:42" s="8" customFormat="1" ht="15">
      <c r="A73" s="8">
        <v>70</v>
      </c>
      <c r="B73" s="8">
        <v>70</v>
      </c>
      <c r="C73" s="8" t="s">
        <v>84</v>
      </c>
      <c r="D73" s="9">
        <f>'D1'!D73*D$2</f>
        <v>0</v>
      </c>
      <c r="E73" s="9">
        <f>'D1'!E73*E$2</f>
        <v>43521.91615955274</v>
      </c>
      <c r="F73" s="9">
        <f>'D1'!F73*F$2</f>
        <v>0</v>
      </c>
      <c r="G73" s="9">
        <f>'D1'!G73*G$2</f>
        <v>0</v>
      </c>
      <c r="H73" s="9">
        <f>'D1'!H73*H$2</f>
        <v>0</v>
      </c>
      <c r="I73" s="9">
        <f>'D1'!I73*I$2</f>
        <v>0</v>
      </c>
      <c r="J73" s="9">
        <f>'D1'!J73*J$2</f>
        <v>0</v>
      </c>
      <c r="K73" s="9">
        <f>'D1'!K73*K$2</f>
        <v>0</v>
      </c>
      <c r="L73" s="9">
        <f>'D1'!L73*L$2</f>
        <v>0</v>
      </c>
      <c r="M73" s="9">
        <f>'D1'!M73*M$2</f>
        <v>0</v>
      </c>
      <c r="N73" s="9">
        <f>'D1'!N73*N$2</f>
        <v>24800.05372551404</v>
      </c>
      <c r="O73" s="9">
        <f>'D1'!O73*O$2</f>
        <v>164256.4235212837</v>
      </c>
      <c r="P73" s="9">
        <f>'D1'!P73*P$2</f>
        <v>8392.649372485872</v>
      </c>
      <c r="Q73" s="9">
        <f>'D1'!Q73*Q$2</f>
        <v>0</v>
      </c>
      <c r="R73" s="9">
        <f>'D1'!R73*R$2</f>
        <v>0</v>
      </c>
      <c r="S73" s="9">
        <f>'D1'!S73*S$2</f>
        <v>0</v>
      </c>
      <c r="T73" s="9">
        <f>'D1'!T73*T$2</f>
        <v>0</v>
      </c>
      <c r="U73" s="9">
        <f>'D1'!U73*U$2</f>
        <v>0</v>
      </c>
      <c r="V73" s="9">
        <f>'D1'!V73*V$2</f>
        <v>0</v>
      </c>
      <c r="W73" s="9">
        <f>'D1'!W73*W$2</f>
        <v>0</v>
      </c>
      <c r="X73" s="9">
        <f>'D1'!X73*X$2</f>
        <v>4572.758210169833</v>
      </c>
      <c r="Y73" s="9">
        <f>'D1'!Y73*Y$2</f>
        <v>0</v>
      </c>
      <c r="Z73" s="9">
        <f>'D1'!Z73*Z$2</f>
        <v>234150.03237644988</v>
      </c>
      <c r="AA73" s="9">
        <f>'D1'!AA73*AA$2</f>
        <v>0</v>
      </c>
      <c r="AB73" s="9">
        <f>'D1'!AB73*AB$2</f>
        <v>0</v>
      </c>
      <c r="AC73" s="9">
        <f>'D1'!AC73*AC$2</f>
        <v>0</v>
      </c>
      <c r="AD73" s="9">
        <f>'D1'!AD73*AD$2</f>
        <v>0</v>
      </c>
      <c r="AE73" s="9">
        <f>'D1'!AE73*AE$2</f>
        <v>0</v>
      </c>
      <c r="AF73" s="9">
        <f>'D1'!AF73*AF$2</f>
        <v>0</v>
      </c>
      <c r="AG73" s="9">
        <f>'D1'!AG73*AG$2</f>
        <v>0</v>
      </c>
      <c r="AH73" s="9">
        <f>'D1'!AH73*AH$2</f>
        <v>0</v>
      </c>
      <c r="AI73" s="9">
        <f>A!AI72*AI$2</f>
        <v>0</v>
      </c>
      <c r="AJ73" s="9"/>
      <c r="AK73" s="9"/>
      <c r="AL73" s="11"/>
      <c r="AM73" s="11"/>
      <c r="AN73" s="11"/>
      <c r="AP73" s="16"/>
    </row>
    <row r="74" spans="1:42" s="8" customFormat="1" ht="15">
      <c r="A74" s="8">
        <v>71</v>
      </c>
      <c r="B74" s="8">
        <v>71</v>
      </c>
      <c r="C74" s="8" t="s">
        <v>85</v>
      </c>
      <c r="D74" s="9">
        <f>'D1'!D74*D$2</f>
        <v>0</v>
      </c>
      <c r="E74" s="9">
        <f>'D1'!E74*E$2</f>
        <v>207.76032205560296</v>
      </c>
      <c r="F74" s="9">
        <f>'D1'!F74*F$2</f>
        <v>0</v>
      </c>
      <c r="G74" s="9">
        <f>'D1'!G74*G$2</f>
        <v>0</v>
      </c>
      <c r="H74" s="9">
        <f>'D1'!H74*H$2</f>
        <v>0</v>
      </c>
      <c r="I74" s="9">
        <f>'D1'!I74*I$2</f>
        <v>0</v>
      </c>
      <c r="J74" s="9">
        <f>'D1'!J74*J$2</f>
        <v>0</v>
      </c>
      <c r="K74" s="9">
        <f>'D1'!K74*K$2</f>
        <v>0</v>
      </c>
      <c r="L74" s="9">
        <f>'D1'!L74*L$2</f>
        <v>0</v>
      </c>
      <c r="M74" s="9">
        <f>'D1'!M74*M$2</f>
        <v>0</v>
      </c>
      <c r="N74" s="9">
        <f>'D1'!N74*N$2</f>
        <v>873023.1165069254</v>
      </c>
      <c r="O74" s="9">
        <f>'D1'!O74*O$2</f>
        <v>258524.40386477293</v>
      </c>
      <c r="P74" s="9">
        <f>'D1'!P74*P$2</f>
        <v>47497.694958106615</v>
      </c>
      <c r="Q74" s="9">
        <f>'D1'!Q74*Q$2</f>
        <v>21592.918553213534</v>
      </c>
      <c r="R74" s="9">
        <f>'D1'!R74*R$2</f>
        <v>8787.843120755553</v>
      </c>
      <c r="S74" s="9">
        <f>'D1'!S74*S$2</f>
        <v>0</v>
      </c>
      <c r="T74" s="9">
        <f>'D1'!T74*T$2</f>
        <v>0</v>
      </c>
      <c r="U74" s="9">
        <f>'D1'!U74*U$2</f>
        <v>0</v>
      </c>
      <c r="V74" s="9">
        <f>'D1'!V74*V$2</f>
        <v>0</v>
      </c>
      <c r="W74" s="9">
        <f>'D1'!W74*W$2</f>
        <v>0</v>
      </c>
      <c r="X74" s="9">
        <f>'D1'!X74*X$2</f>
        <v>9041.926428523653</v>
      </c>
      <c r="Y74" s="9">
        <f>'D1'!Y74*Y$2</f>
        <v>0</v>
      </c>
      <c r="Z74" s="9">
        <f>'D1'!Z74*Z$2</f>
        <v>17479.80086669983</v>
      </c>
      <c r="AA74" s="9">
        <f>'D1'!AA74*AA$2</f>
        <v>0</v>
      </c>
      <c r="AB74" s="9">
        <f>'D1'!AB74*AB$2</f>
        <v>0</v>
      </c>
      <c r="AC74" s="9">
        <f>'D1'!AC74*AC$2</f>
        <v>0</v>
      </c>
      <c r="AD74" s="9">
        <f>'D1'!AD74*AD$2</f>
        <v>0</v>
      </c>
      <c r="AE74" s="9">
        <f>'D1'!AE74*AE$2</f>
        <v>0</v>
      </c>
      <c r="AF74" s="9">
        <f>'D1'!AF74*AF$2</f>
        <v>0</v>
      </c>
      <c r="AG74" s="9">
        <f>'D1'!AG74*AG$2</f>
        <v>0</v>
      </c>
      <c r="AH74" s="9">
        <f>'D1'!AH74*AH$2</f>
        <v>0</v>
      </c>
      <c r="AI74" s="9">
        <f>A!AI73*AI$2</f>
        <v>28219.32046331942</v>
      </c>
      <c r="AJ74" s="9"/>
      <c r="AK74" s="9"/>
      <c r="AL74" s="11"/>
      <c r="AM74" s="11"/>
      <c r="AN74" s="11"/>
      <c r="AP74" s="16"/>
    </row>
    <row r="75" spans="1:42" s="8" customFormat="1" ht="15">
      <c r="A75" s="8">
        <v>72</v>
      </c>
      <c r="B75" s="8">
        <v>72</v>
      </c>
      <c r="C75" s="8" t="s">
        <v>86</v>
      </c>
      <c r="D75" s="9">
        <f>'D1'!D75*D$2</f>
        <v>0</v>
      </c>
      <c r="E75" s="9">
        <f>'D1'!E75*E$2</f>
        <v>6584.453684908784</v>
      </c>
      <c r="F75" s="9">
        <f>'D1'!F75*F$2</f>
        <v>0</v>
      </c>
      <c r="G75" s="9">
        <f>'D1'!G75*G$2</f>
        <v>0</v>
      </c>
      <c r="H75" s="9">
        <f>'D1'!H75*H$2</f>
        <v>0</v>
      </c>
      <c r="I75" s="9">
        <f>'D1'!I75*I$2</f>
        <v>0</v>
      </c>
      <c r="J75" s="9">
        <f>'D1'!J75*J$2</f>
        <v>0</v>
      </c>
      <c r="K75" s="9">
        <f>'D1'!K75*K$2</f>
        <v>0</v>
      </c>
      <c r="L75" s="9">
        <f>'D1'!L75*L$2</f>
        <v>0</v>
      </c>
      <c r="M75" s="9">
        <f>'D1'!M75*M$2</f>
        <v>0</v>
      </c>
      <c r="N75" s="9">
        <f>'D1'!N75*N$2</f>
        <v>177205.1141528702</v>
      </c>
      <c r="O75" s="9">
        <f>'D1'!O75*O$2</f>
        <v>188514.71810634245</v>
      </c>
      <c r="P75" s="9">
        <f>'D1'!P75*P$2</f>
        <v>199205.6703728009</v>
      </c>
      <c r="Q75" s="9">
        <f>'D1'!Q75*Q$2</f>
        <v>37979.073482330714</v>
      </c>
      <c r="R75" s="9">
        <f>'D1'!R75*R$2</f>
        <v>885.8176280060445</v>
      </c>
      <c r="S75" s="9">
        <f>'D1'!S75*S$2</f>
        <v>0</v>
      </c>
      <c r="T75" s="9">
        <f>'D1'!T75*T$2</f>
        <v>0</v>
      </c>
      <c r="U75" s="9">
        <f>'D1'!U75*U$2</f>
        <v>0</v>
      </c>
      <c r="V75" s="9">
        <f>'D1'!V75*V$2</f>
        <v>0</v>
      </c>
      <c r="W75" s="9">
        <f>'D1'!W75*W$2</f>
        <v>0</v>
      </c>
      <c r="X75" s="9">
        <f>'D1'!X75*X$2</f>
        <v>0</v>
      </c>
      <c r="Y75" s="9">
        <f>'D1'!Y75*Y$2</f>
        <v>0</v>
      </c>
      <c r="Z75" s="9">
        <f>'D1'!Z75*Z$2</f>
        <v>36888.78701970091</v>
      </c>
      <c r="AA75" s="9">
        <f>'D1'!AA75*AA$2</f>
        <v>0</v>
      </c>
      <c r="AB75" s="9">
        <f>'D1'!AB75*AB$2</f>
        <v>0</v>
      </c>
      <c r="AC75" s="9">
        <f>'D1'!AC75*AC$2</f>
        <v>0</v>
      </c>
      <c r="AD75" s="9">
        <f>'D1'!AD75*AD$2</f>
        <v>3555240.000000001</v>
      </c>
      <c r="AE75" s="9">
        <f>'D1'!AE75*AE$2</f>
        <v>3206782.163426742</v>
      </c>
      <c r="AF75" s="9">
        <f>'D1'!AF75*AF$2</f>
        <v>0</v>
      </c>
      <c r="AG75" s="9">
        <f>'D1'!AG75*AG$2</f>
        <v>0</v>
      </c>
      <c r="AH75" s="9">
        <f>'D1'!AH75*AH$2</f>
        <v>0</v>
      </c>
      <c r="AI75" s="9">
        <f>A!AI74*AI$2</f>
        <v>0</v>
      </c>
      <c r="AJ75" s="9"/>
      <c r="AK75" s="9"/>
      <c r="AL75" s="11"/>
      <c r="AM75" s="11"/>
      <c r="AN75" s="11"/>
      <c r="AP75" s="16"/>
    </row>
    <row r="76" spans="1:42" s="8" customFormat="1" ht="15">
      <c r="A76" s="8">
        <v>73</v>
      </c>
      <c r="B76" s="8">
        <v>73</v>
      </c>
      <c r="C76" s="8" t="s">
        <v>87</v>
      </c>
      <c r="D76" s="9">
        <f>'D1'!D76*D$2</f>
        <v>0</v>
      </c>
      <c r="E76" s="9">
        <f>'D1'!E76*E$2</f>
        <v>0</v>
      </c>
      <c r="F76" s="9">
        <f>'D1'!F76*F$2</f>
        <v>0</v>
      </c>
      <c r="G76" s="9">
        <f>'D1'!G76*G$2</f>
        <v>0</v>
      </c>
      <c r="H76" s="9">
        <f>'D1'!H76*H$2</f>
        <v>0</v>
      </c>
      <c r="I76" s="9">
        <f>'D1'!I76*I$2</f>
        <v>0</v>
      </c>
      <c r="J76" s="9">
        <f>'D1'!J76*J$2</f>
        <v>0</v>
      </c>
      <c r="K76" s="9">
        <f>'D1'!K76*K$2</f>
        <v>0</v>
      </c>
      <c r="L76" s="9">
        <f>'D1'!L76*L$2</f>
        <v>0</v>
      </c>
      <c r="M76" s="9">
        <f>'D1'!M76*M$2</f>
        <v>0</v>
      </c>
      <c r="N76" s="9">
        <f>'D1'!N76*N$2</f>
        <v>2231638.9948206716</v>
      </c>
      <c r="O76" s="9">
        <f>'D1'!O76*O$2</f>
        <v>0</v>
      </c>
      <c r="P76" s="9">
        <f>'D1'!P76*P$2</f>
        <v>938805.7425061454</v>
      </c>
      <c r="Q76" s="9">
        <f>'D1'!Q76*Q$2</f>
        <v>68282.82696138853</v>
      </c>
      <c r="R76" s="9">
        <f>'D1'!R76*R$2</f>
        <v>1864.7791696865995</v>
      </c>
      <c r="S76" s="9">
        <f>'D1'!S76*S$2</f>
        <v>0</v>
      </c>
      <c r="T76" s="9">
        <f>'D1'!T76*T$2</f>
        <v>0</v>
      </c>
      <c r="U76" s="9">
        <f>'D1'!U76*U$2</f>
        <v>0</v>
      </c>
      <c r="V76" s="9">
        <f>'D1'!V76*V$2</f>
        <v>0</v>
      </c>
      <c r="W76" s="9">
        <f>'D1'!W76*W$2</f>
        <v>0</v>
      </c>
      <c r="X76" s="9">
        <f>'D1'!X76*X$2</f>
        <v>281.1728349296341</v>
      </c>
      <c r="Y76" s="9">
        <f>'D1'!Y76*Y$2</f>
        <v>0</v>
      </c>
      <c r="Z76" s="9">
        <f>'D1'!Z76*Z$2</f>
        <v>288430.1846288991</v>
      </c>
      <c r="AA76" s="9">
        <f>'D1'!AA76*AA$2</f>
        <v>0</v>
      </c>
      <c r="AB76" s="9">
        <f>'D1'!AB76*AB$2</f>
        <v>0</v>
      </c>
      <c r="AC76" s="9">
        <f>'D1'!AC76*AC$2</f>
        <v>0</v>
      </c>
      <c r="AD76" s="9">
        <f>'D1'!AD76*AD$2</f>
        <v>0</v>
      </c>
      <c r="AE76" s="9">
        <f>'D1'!AE76*AE$2</f>
        <v>0</v>
      </c>
      <c r="AF76" s="9">
        <f>'D1'!AF76*AF$2</f>
        <v>0</v>
      </c>
      <c r="AG76" s="9">
        <f>'D1'!AG76*AG$2</f>
        <v>0</v>
      </c>
      <c r="AH76" s="9">
        <f>'D1'!AH76*AH$2</f>
        <v>0</v>
      </c>
      <c r="AI76" s="9">
        <f>A!AI75*AI$2</f>
        <v>0</v>
      </c>
      <c r="AJ76" s="9"/>
      <c r="AK76" s="9"/>
      <c r="AL76" s="11"/>
      <c r="AM76" s="11"/>
      <c r="AN76" s="11"/>
      <c r="AP76" s="16"/>
    </row>
    <row r="77" spans="1:42" s="8" customFormat="1" ht="15">
      <c r="A77" s="8">
        <v>74</v>
      </c>
      <c r="B77" s="8">
        <v>74</v>
      </c>
      <c r="C77" s="8" t="s">
        <v>88</v>
      </c>
      <c r="D77" s="9">
        <f>'D1'!D77*D$2</f>
        <v>0</v>
      </c>
      <c r="E77" s="9">
        <f>'D1'!E77*E$2</f>
        <v>0</v>
      </c>
      <c r="F77" s="9">
        <f>'D1'!F77*F$2</f>
        <v>0</v>
      </c>
      <c r="G77" s="9">
        <f>'D1'!G77*G$2</f>
        <v>0</v>
      </c>
      <c r="H77" s="9">
        <f>'D1'!H77*H$2</f>
        <v>0</v>
      </c>
      <c r="I77" s="9">
        <f>'D1'!I77*I$2</f>
        <v>0</v>
      </c>
      <c r="J77" s="9">
        <f>'D1'!J77*J$2</f>
        <v>0</v>
      </c>
      <c r="K77" s="9">
        <f>'D1'!K77*K$2</f>
        <v>0</v>
      </c>
      <c r="L77" s="9">
        <f>'D1'!L77*L$2</f>
        <v>0</v>
      </c>
      <c r="M77" s="9">
        <f>'D1'!M77*M$2</f>
        <v>0</v>
      </c>
      <c r="N77" s="9">
        <f>'D1'!N77*N$2</f>
        <v>21239.156038804565</v>
      </c>
      <c r="O77" s="9">
        <f>'D1'!O77*O$2</f>
        <v>0</v>
      </c>
      <c r="P77" s="9">
        <f>'D1'!P77*P$2</f>
        <v>113556.81229039519</v>
      </c>
      <c r="Q77" s="9">
        <f>'D1'!Q77*Q$2</f>
        <v>18592.010207131563</v>
      </c>
      <c r="R77" s="9">
        <f>'D1'!R77*R$2</f>
        <v>5115.945299371333</v>
      </c>
      <c r="S77" s="9">
        <f>'D1'!S77*S$2</f>
        <v>0</v>
      </c>
      <c r="T77" s="9">
        <f>'D1'!T77*T$2</f>
        <v>0</v>
      </c>
      <c r="U77" s="9">
        <f>'D1'!U77*U$2</f>
        <v>0</v>
      </c>
      <c r="V77" s="9">
        <f>'D1'!V77*V$2</f>
        <v>0</v>
      </c>
      <c r="W77" s="9">
        <f>'D1'!W77*W$2</f>
        <v>0</v>
      </c>
      <c r="X77" s="9">
        <f>'D1'!X77*X$2</f>
        <v>74126.03842958047</v>
      </c>
      <c r="Y77" s="9">
        <f>'D1'!Y77*Y$2</f>
        <v>0</v>
      </c>
      <c r="Z77" s="9">
        <f>'D1'!Z77*Z$2</f>
        <v>64106.463950550286</v>
      </c>
      <c r="AA77" s="9">
        <f>'D1'!AA77*AA$2</f>
        <v>0</v>
      </c>
      <c r="AB77" s="9">
        <f>'D1'!AB77*AB$2</f>
        <v>0</v>
      </c>
      <c r="AC77" s="9">
        <f>'D1'!AC77*AC$2</f>
        <v>0</v>
      </c>
      <c r="AD77" s="9">
        <f>'D1'!AD77*AD$2</f>
        <v>0</v>
      </c>
      <c r="AE77" s="9">
        <f>'D1'!AE77*AE$2</f>
        <v>0</v>
      </c>
      <c r="AF77" s="9">
        <f>'D1'!AF77*AF$2</f>
        <v>0</v>
      </c>
      <c r="AG77" s="9">
        <f>'D1'!AG77*AG$2</f>
        <v>0</v>
      </c>
      <c r="AH77" s="9">
        <f>'D1'!AH77*AH$2</f>
        <v>0</v>
      </c>
      <c r="AI77" s="9">
        <f>A!AI76*AI$2</f>
        <v>0</v>
      </c>
      <c r="AJ77" s="9"/>
      <c r="AK77" s="9"/>
      <c r="AL77" s="11"/>
      <c r="AM77" s="11"/>
      <c r="AN77" s="11"/>
      <c r="AP77" s="16"/>
    </row>
    <row r="78" spans="1:42" s="8" customFormat="1" ht="15">
      <c r="A78" s="8">
        <v>75</v>
      </c>
      <c r="B78" s="8">
        <v>75</v>
      </c>
      <c r="C78" s="8" t="s">
        <v>89</v>
      </c>
      <c r="D78" s="9">
        <f>'D1'!D78*D$2</f>
        <v>0</v>
      </c>
      <c r="E78" s="9">
        <f>'D1'!E78*E$2</f>
        <v>0</v>
      </c>
      <c r="F78" s="9">
        <f>'D1'!F78*F$2</f>
        <v>0</v>
      </c>
      <c r="G78" s="9">
        <f>'D1'!G78*G$2</f>
        <v>0</v>
      </c>
      <c r="H78" s="9">
        <f>'D1'!H78*H$2</f>
        <v>0</v>
      </c>
      <c r="I78" s="9">
        <f>'D1'!I78*I$2</f>
        <v>0</v>
      </c>
      <c r="J78" s="9">
        <f>'D1'!J78*J$2</f>
        <v>0</v>
      </c>
      <c r="K78" s="9">
        <f>'D1'!K78*K$2</f>
        <v>0</v>
      </c>
      <c r="L78" s="9">
        <f>'D1'!L78*L$2</f>
        <v>0</v>
      </c>
      <c r="M78" s="9">
        <f>'D1'!M78*M$2</f>
        <v>0</v>
      </c>
      <c r="N78" s="9">
        <f>'D1'!N78*N$2</f>
        <v>134200.71742445295</v>
      </c>
      <c r="O78" s="9">
        <f>'D1'!O78*O$2</f>
        <v>0</v>
      </c>
      <c r="P78" s="9">
        <f>'D1'!P78*P$2</f>
        <v>210070.55702040403</v>
      </c>
      <c r="Q78" s="9">
        <f>'D1'!Q78*Q$2</f>
        <v>58296.01525847019</v>
      </c>
      <c r="R78" s="9">
        <f>'D1'!R78*R$2</f>
        <v>0</v>
      </c>
      <c r="S78" s="9">
        <f>'D1'!S78*S$2</f>
        <v>0</v>
      </c>
      <c r="T78" s="9">
        <f>'D1'!T78*T$2</f>
        <v>0</v>
      </c>
      <c r="U78" s="9">
        <f>'D1'!U78*U$2</f>
        <v>0</v>
      </c>
      <c r="V78" s="9">
        <f>'D1'!V78*V$2</f>
        <v>0</v>
      </c>
      <c r="W78" s="9">
        <f>'D1'!W78*W$2</f>
        <v>0</v>
      </c>
      <c r="X78" s="9">
        <f>'D1'!X78*X$2</f>
        <v>6466.975203379021</v>
      </c>
      <c r="Y78" s="9">
        <f>'D1'!Y78*Y$2</f>
        <v>0</v>
      </c>
      <c r="Z78" s="9">
        <f>'D1'!Z78*Z$2</f>
        <v>66826.29894435026</v>
      </c>
      <c r="AA78" s="9">
        <f>'D1'!AA78*AA$2</f>
        <v>0</v>
      </c>
      <c r="AB78" s="9">
        <f>'D1'!AB78*AB$2</f>
        <v>0</v>
      </c>
      <c r="AC78" s="9">
        <f>'D1'!AC78*AC$2</f>
        <v>0</v>
      </c>
      <c r="AD78" s="9">
        <f>'D1'!AD78*AD$2</f>
        <v>0</v>
      </c>
      <c r="AE78" s="9">
        <f>'D1'!AE78*AE$2</f>
        <v>0</v>
      </c>
      <c r="AF78" s="9">
        <f>'D1'!AF78*AF$2</f>
        <v>0</v>
      </c>
      <c r="AG78" s="9">
        <f>'D1'!AG78*AG$2</f>
        <v>0</v>
      </c>
      <c r="AH78" s="9">
        <f>'D1'!AH78*AH$2</f>
        <v>0</v>
      </c>
      <c r="AI78" s="9">
        <f>A!AI77*AI$2</f>
        <v>0</v>
      </c>
      <c r="AJ78" s="9"/>
      <c r="AK78" s="9"/>
      <c r="AL78" s="11"/>
      <c r="AM78" s="11"/>
      <c r="AN78" s="11"/>
      <c r="AP78" s="16"/>
    </row>
    <row r="79" spans="1:42" s="8" customFormat="1" ht="15">
      <c r="A79" s="8">
        <v>76</v>
      </c>
      <c r="B79" s="8">
        <v>76</v>
      </c>
      <c r="C79" s="8" t="s">
        <v>90</v>
      </c>
      <c r="D79" s="9">
        <f>'D1'!D79*D$2</f>
        <v>0</v>
      </c>
      <c r="E79" s="9">
        <f>'D1'!E79*E$2</f>
        <v>0</v>
      </c>
      <c r="F79" s="9">
        <f>'D1'!F79*F$2</f>
        <v>0</v>
      </c>
      <c r="G79" s="9">
        <f>'D1'!G79*G$2</f>
        <v>0</v>
      </c>
      <c r="H79" s="9">
        <f>'D1'!H79*H$2</f>
        <v>0</v>
      </c>
      <c r="I79" s="9">
        <f>'D1'!I79*I$2</f>
        <v>0</v>
      </c>
      <c r="J79" s="9">
        <f>'D1'!J79*J$2</f>
        <v>0</v>
      </c>
      <c r="K79" s="9">
        <f>'D1'!K79*K$2</f>
        <v>0</v>
      </c>
      <c r="L79" s="9">
        <f>'D1'!L79*L$2</f>
        <v>0</v>
      </c>
      <c r="M79" s="9">
        <f>'D1'!M79*M$2</f>
        <v>0</v>
      </c>
      <c r="N79" s="9">
        <f>'D1'!N79*N$2</f>
        <v>68114.35664190532</v>
      </c>
      <c r="O79" s="9">
        <f>'D1'!O79*O$2</f>
        <v>0</v>
      </c>
      <c r="P79" s="9">
        <f>'D1'!P79*P$2</f>
        <v>283904.09210104164</v>
      </c>
      <c r="Q79" s="9">
        <f>'D1'!Q79*Q$2</f>
        <v>50659.61393685064</v>
      </c>
      <c r="R79" s="9">
        <f>'D1'!R79*R$2</f>
        <v>0</v>
      </c>
      <c r="S79" s="9">
        <f>'D1'!S79*S$2</f>
        <v>0</v>
      </c>
      <c r="T79" s="9">
        <f>'D1'!T79*T$2</f>
        <v>0</v>
      </c>
      <c r="U79" s="9">
        <f>'D1'!U79*U$2</f>
        <v>0</v>
      </c>
      <c r="V79" s="9">
        <f>'D1'!V79*V$2</f>
        <v>0</v>
      </c>
      <c r="W79" s="9">
        <f>'D1'!W79*W$2</f>
        <v>0</v>
      </c>
      <c r="X79" s="9">
        <f>'D1'!X79*X$2</f>
        <v>2116.1955471013757</v>
      </c>
      <c r="Y79" s="9">
        <f>'D1'!Y79*Y$2</f>
        <v>0</v>
      </c>
      <c r="Z79" s="9">
        <f>'D1'!Z79*Z$2</f>
        <v>2513.094736949705</v>
      </c>
      <c r="AA79" s="9">
        <f>'D1'!AA79*AA$2</f>
        <v>0</v>
      </c>
      <c r="AB79" s="9">
        <f>'D1'!AB79*AB$2</f>
        <v>0</v>
      </c>
      <c r="AC79" s="9">
        <f>'D1'!AC79*AC$2</f>
        <v>0</v>
      </c>
      <c r="AD79" s="9">
        <f>'D1'!AD79*AD$2</f>
        <v>0</v>
      </c>
      <c r="AE79" s="9">
        <f>'D1'!AE79*AE$2</f>
        <v>0</v>
      </c>
      <c r="AF79" s="9">
        <f>'D1'!AF79*AF$2</f>
        <v>0</v>
      </c>
      <c r="AG79" s="9">
        <f>'D1'!AG79*AG$2</f>
        <v>0</v>
      </c>
      <c r="AH79" s="9">
        <f>'D1'!AH79*AH$2</f>
        <v>0</v>
      </c>
      <c r="AI79" s="9">
        <f>A!AI78*AI$2</f>
        <v>0</v>
      </c>
      <c r="AJ79" s="9"/>
      <c r="AK79" s="9"/>
      <c r="AL79" s="11"/>
      <c r="AM79" s="11"/>
      <c r="AN79" s="11"/>
      <c r="AP79" s="16"/>
    </row>
    <row r="80" spans="1:42" s="8" customFormat="1" ht="15">
      <c r="A80" s="8">
        <v>77</v>
      </c>
      <c r="B80" s="8">
        <v>77</v>
      </c>
      <c r="C80" s="8" t="s">
        <v>91</v>
      </c>
      <c r="D80" s="9">
        <f>'D1'!D80*D$2</f>
        <v>0</v>
      </c>
      <c r="E80" s="9">
        <f>'D1'!E80*E$2</f>
        <v>0</v>
      </c>
      <c r="F80" s="9">
        <f>'D1'!F80*F$2</f>
        <v>0</v>
      </c>
      <c r="G80" s="9">
        <f>'D1'!G80*G$2</f>
        <v>0</v>
      </c>
      <c r="H80" s="9">
        <f>'D1'!H80*H$2</f>
        <v>0</v>
      </c>
      <c r="I80" s="9">
        <f>'D1'!I80*I$2</f>
        <v>0</v>
      </c>
      <c r="J80" s="9">
        <f>'D1'!J80*J$2</f>
        <v>0</v>
      </c>
      <c r="K80" s="9">
        <f>'D1'!K80*K$2</f>
        <v>0</v>
      </c>
      <c r="L80" s="9">
        <f>'D1'!L80*L$2</f>
        <v>0</v>
      </c>
      <c r="M80" s="9">
        <f>'D1'!M80*M$2</f>
        <v>0</v>
      </c>
      <c r="N80" s="9">
        <f>'D1'!N80*N$2</f>
        <v>0</v>
      </c>
      <c r="O80" s="9">
        <f>'D1'!O80*O$2</f>
        <v>0</v>
      </c>
      <c r="P80" s="9">
        <f>'D1'!P80*P$2</f>
        <v>0</v>
      </c>
      <c r="Q80" s="9">
        <f>'D1'!Q80*Q$2</f>
        <v>0</v>
      </c>
      <c r="R80" s="9">
        <f>'D1'!R80*R$2</f>
        <v>0</v>
      </c>
      <c r="S80" s="9">
        <f>'D1'!S80*S$2</f>
        <v>0</v>
      </c>
      <c r="T80" s="9">
        <f>'D1'!T80*T$2</f>
        <v>0</v>
      </c>
      <c r="U80" s="9">
        <f>'D1'!U80*U$2</f>
        <v>0</v>
      </c>
      <c r="V80" s="9">
        <f>'D1'!V80*V$2</f>
        <v>0</v>
      </c>
      <c r="W80" s="9">
        <f>'D1'!W80*W$2</f>
        <v>0</v>
      </c>
      <c r="X80" s="9">
        <f>'D1'!X80*X$2</f>
        <v>0</v>
      </c>
      <c r="Y80" s="9">
        <f>'D1'!Y80*Y$2</f>
        <v>0</v>
      </c>
      <c r="Z80" s="9">
        <f>'D1'!Z80*Z$2</f>
        <v>0</v>
      </c>
      <c r="AA80" s="9">
        <f>'D1'!AA80*AA$2</f>
        <v>0</v>
      </c>
      <c r="AB80" s="9">
        <f>'D1'!AB80*AB$2</f>
        <v>0</v>
      </c>
      <c r="AC80" s="9">
        <f>'D1'!AC80*AC$2</f>
        <v>0</v>
      </c>
      <c r="AD80" s="9">
        <f>'D1'!AD80*AD$2</f>
        <v>0</v>
      </c>
      <c r="AE80" s="9">
        <f>'D1'!AE80*AE$2</f>
        <v>0</v>
      </c>
      <c r="AF80" s="9">
        <f>'D1'!AF80*AF$2</f>
        <v>0</v>
      </c>
      <c r="AG80" s="9">
        <f>'D1'!AG80*AG$2</f>
        <v>0</v>
      </c>
      <c r="AH80" s="9">
        <f>'D1'!AH80*AH$2</f>
        <v>0</v>
      </c>
      <c r="AI80" s="9">
        <f>A!AI79*AI$2</f>
        <v>0</v>
      </c>
      <c r="AJ80" s="9"/>
      <c r="AK80" s="9"/>
      <c r="AL80" s="11"/>
      <c r="AM80" s="11"/>
      <c r="AN80" s="11"/>
      <c r="AP80" s="16"/>
    </row>
    <row r="81" spans="1:42" s="8" customFormat="1" ht="15">
      <c r="A81" s="8">
        <v>78</v>
      </c>
      <c r="B81" s="8">
        <v>78</v>
      </c>
      <c r="C81" s="8" t="s">
        <v>92</v>
      </c>
      <c r="D81" s="9">
        <f>'D1'!D81*D$2</f>
        <v>0</v>
      </c>
      <c r="E81" s="9">
        <f>'D1'!E81*E$2</f>
        <v>638.1209891588916</v>
      </c>
      <c r="F81" s="9">
        <f>'D1'!F81*F$2</f>
        <v>0</v>
      </c>
      <c r="G81" s="9">
        <f>'D1'!G81*G$2</f>
        <v>0</v>
      </c>
      <c r="H81" s="9">
        <f>'D1'!H81*H$2</f>
        <v>0</v>
      </c>
      <c r="I81" s="9">
        <f>'D1'!I81*I$2</f>
        <v>0</v>
      </c>
      <c r="J81" s="9">
        <f>'D1'!J81*J$2</f>
        <v>0</v>
      </c>
      <c r="K81" s="9">
        <f>'D1'!K81*K$2</f>
        <v>0</v>
      </c>
      <c r="L81" s="9">
        <f>'D1'!L81*L$2</f>
        <v>0</v>
      </c>
      <c r="M81" s="9">
        <f>'D1'!M81*M$2</f>
        <v>0</v>
      </c>
      <c r="N81" s="9">
        <f>'D1'!N81*N$2</f>
        <v>76365.4199295531</v>
      </c>
      <c r="O81" s="9">
        <f>'D1'!O81*O$2</f>
        <v>0</v>
      </c>
      <c r="P81" s="9">
        <f>'D1'!P81*P$2</f>
        <v>23428.70412407973</v>
      </c>
      <c r="Q81" s="9">
        <f>'D1'!Q81*Q$2</f>
        <v>122105.27875905883</v>
      </c>
      <c r="R81" s="9">
        <f>'D1'!R81*R$2</f>
        <v>0</v>
      </c>
      <c r="S81" s="9">
        <f>'D1'!S81*S$2</f>
        <v>0</v>
      </c>
      <c r="T81" s="9">
        <f>'D1'!T81*T$2</f>
        <v>0</v>
      </c>
      <c r="U81" s="9">
        <f>'D1'!U81*U$2</f>
        <v>0</v>
      </c>
      <c r="V81" s="9">
        <f>'D1'!V81*V$2</f>
        <v>0</v>
      </c>
      <c r="W81" s="9">
        <f>'D1'!W81*W$2</f>
        <v>0</v>
      </c>
      <c r="X81" s="9">
        <f>'D1'!X81*X$2</f>
        <v>577.1442401181491</v>
      </c>
      <c r="Y81" s="9">
        <f>'D1'!Y81*Y$2</f>
        <v>0</v>
      </c>
      <c r="Z81" s="9">
        <f>'D1'!Z81*Z$2</f>
        <v>6387.278303700166</v>
      </c>
      <c r="AA81" s="9">
        <f>'D1'!AA81*AA$2</f>
        <v>0</v>
      </c>
      <c r="AB81" s="9">
        <f>'D1'!AB81*AB$2</f>
        <v>0</v>
      </c>
      <c r="AC81" s="9">
        <f>'D1'!AC81*AC$2</f>
        <v>0</v>
      </c>
      <c r="AD81" s="9">
        <f>'D1'!AD81*AD$2</f>
        <v>0</v>
      </c>
      <c r="AE81" s="9">
        <f>'D1'!AE81*AE$2</f>
        <v>0</v>
      </c>
      <c r="AF81" s="9">
        <f>'D1'!AF81*AF$2</f>
        <v>0</v>
      </c>
      <c r="AG81" s="9">
        <f>'D1'!AG81*AG$2</f>
        <v>0</v>
      </c>
      <c r="AH81" s="9">
        <f>'D1'!AH81*AH$2</f>
        <v>0</v>
      </c>
      <c r="AI81" s="9">
        <f>A!AI80*AI$2</f>
        <v>0</v>
      </c>
      <c r="AJ81" s="9"/>
      <c r="AK81" s="9"/>
      <c r="AL81" s="11"/>
      <c r="AM81" s="11"/>
      <c r="AN81" s="11"/>
      <c r="AP81" s="16"/>
    </row>
    <row r="82" spans="1:42" s="8" customFormat="1" ht="15">
      <c r="A82" s="8">
        <v>79</v>
      </c>
      <c r="B82" s="8">
        <v>79</v>
      </c>
      <c r="C82" s="8" t="s">
        <v>218</v>
      </c>
      <c r="D82" s="9">
        <f>'D1'!D82*D$2</f>
        <v>0</v>
      </c>
      <c r="E82" s="9">
        <f>'D1'!E82*E$2</f>
        <v>2591.842278517686</v>
      </c>
      <c r="F82" s="9">
        <f>'D1'!F82*F$2</f>
        <v>0</v>
      </c>
      <c r="G82" s="9">
        <f>'D1'!G82*G$2</f>
        <v>0</v>
      </c>
      <c r="H82" s="9">
        <f>'D1'!H82*H$2</f>
        <v>0</v>
      </c>
      <c r="I82" s="9">
        <f>'D1'!I82*I$2</f>
        <v>0</v>
      </c>
      <c r="J82" s="9">
        <f>'D1'!J82*J$2</f>
        <v>0</v>
      </c>
      <c r="K82" s="9">
        <f>'D1'!K82*K$2</f>
        <v>0</v>
      </c>
      <c r="L82" s="9">
        <f>'D1'!L82*L$2</f>
        <v>0</v>
      </c>
      <c r="M82" s="9">
        <f>'D1'!M82*M$2</f>
        <v>0</v>
      </c>
      <c r="N82" s="9">
        <f>'D1'!N82*N$2</f>
        <v>25701.805145646635</v>
      </c>
      <c r="O82" s="9">
        <f>'D1'!O82*O$2</f>
        <v>0</v>
      </c>
      <c r="P82" s="9">
        <f>'D1'!P82*P$2</f>
        <v>37353.733927946916</v>
      </c>
      <c r="Q82" s="9">
        <f>'D1'!Q82*Q$2</f>
        <v>10519701.581602883</v>
      </c>
      <c r="R82" s="9">
        <f>'D1'!R82*R$2</f>
        <v>106703.63988284972</v>
      </c>
      <c r="S82" s="9">
        <f>'D1'!S82*S$2</f>
        <v>0</v>
      </c>
      <c r="T82" s="9">
        <f>'D1'!T82*T$2</f>
        <v>0</v>
      </c>
      <c r="U82" s="9">
        <f>'D1'!U82*U$2</f>
        <v>0</v>
      </c>
      <c r="V82" s="9">
        <f>'D1'!V82*V$2</f>
        <v>0</v>
      </c>
      <c r="W82" s="9">
        <f>'D1'!W82*W$2</f>
        <v>0</v>
      </c>
      <c r="X82" s="9">
        <f>'D1'!X82*X$2</f>
        <v>1194827.8241935547</v>
      </c>
      <c r="Y82" s="9">
        <f>'D1'!Y82*Y$2</f>
        <v>0</v>
      </c>
      <c r="Z82" s="9">
        <f>'D1'!Z82*Z$2</f>
        <v>27290.299570649604</v>
      </c>
      <c r="AA82" s="9">
        <f>'D1'!AA82*AA$2</f>
        <v>0</v>
      </c>
      <c r="AB82" s="9">
        <f>'D1'!AB82*AB$2</f>
        <v>0</v>
      </c>
      <c r="AC82" s="9">
        <f>'D1'!AC82*AC$2</f>
        <v>0</v>
      </c>
      <c r="AD82" s="9">
        <f>'D1'!AD82*AD$2</f>
        <v>0</v>
      </c>
      <c r="AE82" s="9">
        <f>'D1'!AE82*AE$2</f>
        <v>0</v>
      </c>
      <c r="AF82" s="9">
        <f>'D1'!AF82*AF$2</f>
        <v>0</v>
      </c>
      <c r="AG82" s="9">
        <f>'D1'!AG82*AG$2</f>
        <v>0</v>
      </c>
      <c r="AH82" s="9">
        <f>'D1'!AH82*AH$2</f>
        <v>0</v>
      </c>
      <c r="AI82" s="9">
        <f>A!AI81*AI$2</f>
        <v>0</v>
      </c>
      <c r="AJ82" s="9"/>
      <c r="AK82" s="9"/>
      <c r="AL82" s="11"/>
      <c r="AM82" s="11"/>
      <c r="AN82" s="11"/>
      <c r="AP82" s="16"/>
    </row>
    <row r="83" spans="1:42" s="8" customFormat="1" ht="15">
      <c r="A83" s="8">
        <v>80</v>
      </c>
      <c r="B83" s="8">
        <v>80</v>
      </c>
      <c r="C83" s="8" t="s">
        <v>219</v>
      </c>
      <c r="D83" s="9">
        <f>'D1'!D83*D$2</f>
        <v>0</v>
      </c>
      <c r="E83" s="9">
        <f>'D1'!E83*E$2</f>
        <v>0</v>
      </c>
      <c r="F83" s="9">
        <f>'D1'!F83*F$2</f>
        <v>0</v>
      </c>
      <c r="G83" s="9">
        <f>'D1'!G83*G$2</f>
        <v>0</v>
      </c>
      <c r="H83" s="9">
        <f>'D1'!H83*H$2</f>
        <v>0</v>
      </c>
      <c r="I83" s="9">
        <f>'D1'!I83*I$2</f>
        <v>0</v>
      </c>
      <c r="J83" s="9">
        <f>'D1'!J83*J$2</f>
        <v>0</v>
      </c>
      <c r="K83" s="9">
        <f>'D1'!K83*K$2</f>
        <v>0</v>
      </c>
      <c r="L83" s="9">
        <f>'D1'!L83*L$2</f>
        <v>0</v>
      </c>
      <c r="M83" s="9">
        <f>'D1'!M83*M$2</f>
        <v>0</v>
      </c>
      <c r="N83" s="9">
        <f>'D1'!N83*N$2</f>
        <v>0</v>
      </c>
      <c r="O83" s="9">
        <f>'D1'!O83*O$2</f>
        <v>0</v>
      </c>
      <c r="P83" s="9">
        <f>'D1'!P83*P$2</f>
        <v>7284.381310487841</v>
      </c>
      <c r="Q83" s="9">
        <f>'D1'!Q83*Q$2</f>
        <v>11688101.56277479</v>
      </c>
      <c r="R83" s="9">
        <f>'D1'!R83*R$2</f>
        <v>12098762.02151055</v>
      </c>
      <c r="S83" s="9">
        <f>'D1'!S83*S$2</f>
        <v>0</v>
      </c>
      <c r="T83" s="9">
        <f>'D1'!T83*T$2</f>
        <v>0</v>
      </c>
      <c r="U83" s="9">
        <f>'D1'!U83*U$2</f>
        <v>0</v>
      </c>
      <c r="V83" s="9">
        <f>'D1'!V83*V$2</f>
        <v>0</v>
      </c>
      <c r="W83" s="9">
        <f>'D1'!W83*W$2</f>
        <v>0</v>
      </c>
      <c r="X83" s="9">
        <f>'D1'!X83*X$2</f>
        <v>40459.29108933289</v>
      </c>
      <c r="Y83" s="9">
        <f>'D1'!Y83*Y$2</f>
        <v>0</v>
      </c>
      <c r="Z83" s="9">
        <f>'D1'!Z83*Z$2</f>
        <v>7688.043489149107</v>
      </c>
      <c r="AA83" s="9">
        <f>'D1'!AA83*AA$2</f>
        <v>0</v>
      </c>
      <c r="AB83" s="9">
        <f>'D1'!AB83*AB$2</f>
        <v>0</v>
      </c>
      <c r="AC83" s="9">
        <f>'D1'!AC83*AC$2</f>
        <v>0</v>
      </c>
      <c r="AD83" s="9">
        <f>'D1'!AD83*AD$2</f>
        <v>0</v>
      </c>
      <c r="AE83" s="9">
        <f>'D1'!AE83*AE$2</f>
        <v>0</v>
      </c>
      <c r="AF83" s="9">
        <f>'D1'!AF83*AF$2</f>
        <v>0</v>
      </c>
      <c r="AG83" s="9">
        <f>'D1'!AG83*AG$2</f>
        <v>0</v>
      </c>
      <c r="AH83" s="9">
        <f>'D1'!AH83*AH$2</f>
        <v>0</v>
      </c>
      <c r="AI83" s="9">
        <f>A!AI82*AI$2</f>
        <v>0</v>
      </c>
      <c r="AJ83" s="9"/>
      <c r="AK83" s="9"/>
      <c r="AL83" s="11"/>
      <c r="AM83" s="11"/>
      <c r="AN83" s="11"/>
      <c r="AP83" s="16"/>
    </row>
    <row r="84" spans="1:42" s="8" customFormat="1" ht="15">
      <c r="A84" s="8">
        <v>81</v>
      </c>
      <c r="B84" s="8">
        <v>81</v>
      </c>
      <c r="C84" s="8" t="s">
        <v>93</v>
      </c>
      <c r="D84" s="9">
        <f>'D1'!D84*D$2</f>
        <v>0</v>
      </c>
      <c r="E84" s="9">
        <f>'D1'!E84*E$2</f>
        <v>0</v>
      </c>
      <c r="F84" s="9">
        <f>'D1'!F84*F$2</f>
        <v>0</v>
      </c>
      <c r="G84" s="9">
        <f>'D1'!G84*G$2</f>
        <v>0</v>
      </c>
      <c r="H84" s="9">
        <f>'D1'!H84*H$2</f>
        <v>0</v>
      </c>
      <c r="I84" s="9">
        <f>'D1'!I84*I$2</f>
        <v>0</v>
      </c>
      <c r="J84" s="9">
        <f>'D1'!J84*J$2</f>
        <v>0</v>
      </c>
      <c r="K84" s="9">
        <f>'D1'!K84*K$2</f>
        <v>0</v>
      </c>
      <c r="L84" s="9">
        <f>'D1'!L84*L$2</f>
        <v>0</v>
      </c>
      <c r="M84" s="9">
        <f>'D1'!M84*M$2</f>
        <v>0</v>
      </c>
      <c r="N84" s="9">
        <f>'D1'!N84*N$2</f>
        <v>1532530.695792822</v>
      </c>
      <c r="O84" s="9">
        <f>'D1'!O84*O$2</f>
        <v>11888295.7731983</v>
      </c>
      <c r="P84" s="9">
        <f>'D1'!P84*P$2</f>
        <v>9911.693407713115</v>
      </c>
      <c r="Q84" s="9">
        <f>'D1'!Q84*Q$2</f>
        <v>250187.3550577904</v>
      </c>
      <c r="R84" s="9">
        <f>'D1'!R84*R$2</f>
        <v>9780.744567885164</v>
      </c>
      <c r="S84" s="9">
        <f>'D1'!S84*S$2</f>
        <v>0</v>
      </c>
      <c r="T84" s="9">
        <f>'D1'!T84*T$2</f>
        <v>0</v>
      </c>
      <c r="U84" s="9">
        <f>'D1'!U84*U$2</f>
        <v>0</v>
      </c>
      <c r="V84" s="9">
        <f>'D1'!V84*V$2</f>
        <v>0</v>
      </c>
      <c r="W84" s="9">
        <f>'D1'!W84*W$2</f>
        <v>0</v>
      </c>
      <c r="X84" s="9">
        <f>'D1'!X84*X$2</f>
        <v>443.957107783093</v>
      </c>
      <c r="Y84" s="9">
        <f>'D1'!Y84*Y$2</f>
        <v>0</v>
      </c>
      <c r="Z84" s="9">
        <f>'D1'!Z84*Z$2</f>
        <v>6050.520094950078</v>
      </c>
      <c r="AA84" s="9">
        <f>'D1'!AA84*AA$2</f>
        <v>0</v>
      </c>
      <c r="AB84" s="9">
        <f>'D1'!AB84*AB$2</f>
        <v>0</v>
      </c>
      <c r="AC84" s="9">
        <f>'D1'!AC84*AC$2</f>
        <v>0</v>
      </c>
      <c r="AD84" s="9">
        <f>'D1'!AD84*AD$2</f>
        <v>0</v>
      </c>
      <c r="AE84" s="9">
        <f>'D1'!AE84*AE$2</f>
        <v>0</v>
      </c>
      <c r="AF84" s="9">
        <f>'D1'!AF84*AF$2</f>
        <v>0</v>
      </c>
      <c r="AG84" s="9">
        <f>'D1'!AG84*AG$2</f>
        <v>0</v>
      </c>
      <c r="AH84" s="9">
        <f>'D1'!AH84*AH$2</f>
        <v>0</v>
      </c>
      <c r="AI84" s="9">
        <f>A!AI83*AI$2</f>
        <v>0</v>
      </c>
      <c r="AJ84" s="9"/>
      <c r="AK84" s="9"/>
      <c r="AL84" s="11"/>
      <c r="AM84" s="11"/>
      <c r="AN84" s="11"/>
      <c r="AP84" s="16"/>
    </row>
    <row r="85" spans="1:42" s="8" customFormat="1" ht="15">
      <c r="A85" s="8">
        <v>82</v>
      </c>
      <c r="B85" s="8">
        <v>82</v>
      </c>
      <c r="C85" s="8" t="s">
        <v>94</v>
      </c>
      <c r="D85" s="9">
        <f>'D1'!D85*D$2</f>
        <v>0</v>
      </c>
      <c r="E85" s="9">
        <f>'D1'!E85*E$2</f>
        <v>0</v>
      </c>
      <c r="F85" s="9">
        <f>'D1'!F85*F$2</f>
        <v>0</v>
      </c>
      <c r="G85" s="9">
        <f>'D1'!G85*G$2</f>
        <v>0</v>
      </c>
      <c r="H85" s="9">
        <f>'D1'!H85*H$2</f>
        <v>0</v>
      </c>
      <c r="I85" s="9">
        <f>'D1'!I85*I$2</f>
        <v>0</v>
      </c>
      <c r="J85" s="9">
        <f>'D1'!J85*J$2</f>
        <v>0</v>
      </c>
      <c r="K85" s="9">
        <f>'D1'!K85*K$2</f>
        <v>0</v>
      </c>
      <c r="L85" s="9">
        <f>'D1'!L85*L$2</f>
        <v>0</v>
      </c>
      <c r="M85" s="9">
        <f>'D1'!M85*M$2</f>
        <v>0</v>
      </c>
      <c r="N85" s="9">
        <f>'D1'!N85*N$2</f>
        <v>21884.667952294138</v>
      </c>
      <c r="O85" s="9">
        <f>'D1'!O85*O$2</f>
        <v>1463.5405556328628</v>
      </c>
      <c r="P85" s="9">
        <f>'D1'!P85*P$2</f>
        <v>8546.345751730656</v>
      </c>
      <c r="Q85" s="9">
        <f>'D1'!Q85*Q$2</f>
        <v>1834.042872928957</v>
      </c>
      <c r="R85" s="9">
        <f>'D1'!R85*R$2</f>
        <v>18000.219725606566</v>
      </c>
      <c r="S85" s="9">
        <f>'D1'!S85*S$2</f>
        <v>7599433.085241674</v>
      </c>
      <c r="T85" s="9">
        <f>'D1'!T85*T$2</f>
        <v>0</v>
      </c>
      <c r="U85" s="9">
        <f>'D1'!U85*U$2</f>
        <v>0</v>
      </c>
      <c r="V85" s="9">
        <f>'D1'!V85*V$2</f>
        <v>0</v>
      </c>
      <c r="W85" s="9">
        <f>'D1'!W85*W$2</f>
        <v>0</v>
      </c>
      <c r="X85" s="9">
        <f>'D1'!X85*X$2</f>
        <v>3196.4911760413465</v>
      </c>
      <c r="Y85" s="9">
        <f>'D1'!Y85*Y$2</f>
        <v>0</v>
      </c>
      <c r="Z85" s="9">
        <f>'D1'!Z85*Z$2</f>
        <v>4636.72128464948</v>
      </c>
      <c r="AA85" s="9">
        <f>'D1'!AA85*AA$2</f>
        <v>0</v>
      </c>
      <c r="AB85" s="9">
        <f>'D1'!AB85*AB$2</f>
        <v>0</v>
      </c>
      <c r="AC85" s="9">
        <f>'D1'!AC85*AC$2</f>
        <v>0</v>
      </c>
      <c r="AD85" s="9">
        <f>'D1'!AD85*AD$2</f>
        <v>0</v>
      </c>
      <c r="AE85" s="9">
        <f>'D1'!AE85*AE$2</f>
        <v>0</v>
      </c>
      <c r="AF85" s="9">
        <f>'D1'!AF85*AF$2</f>
        <v>0</v>
      </c>
      <c r="AG85" s="9">
        <f>'D1'!AG85*AG$2</f>
        <v>0</v>
      </c>
      <c r="AH85" s="9">
        <f>'D1'!AH85*AH$2</f>
        <v>0</v>
      </c>
      <c r="AI85" s="9">
        <f>A!AI84*AI$2</f>
        <v>0</v>
      </c>
      <c r="AJ85" s="9"/>
      <c r="AK85" s="9"/>
      <c r="AL85" s="11"/>
      <c r="AM85" s="11"/>
      <c r="AN85" s="11"/>
      <c r="AP85" s="16"/>
    </row>
    <row r="86" spans="1:42" s="8" customFormat="1" ht="15">
      <c r="A86" s="8">
        <v>83</v>
      </c>
      <c r="B86" s="8">
        <v>83</v>
      </c>
      <c r="C86" s="8" t="s">
        <v>95</v>
      </c>
      <c r="D86" s="9">
        <f>'D1'!D86*D$2</f>
        <v>0</v>
      </c>
      <c r="E86" s="9">
        <f>'D1'!E86*E$2</f>
        <v>0</v>
      </c>
      <c r="F86" s="9">
        <f>'D1'!F86*F$2</f>
        <v>0</v>
      </c>
      <c r="G86" s="9">
        <f>'D1'!G86*G$2</f>
        <v>0</v>
      </c>
      <c r="H86" s="9">
        <f>'D1'!H86*H$2</f>
        <v>0</v>
      </c>
      <c r="I86" s="9">
        <f>'D1'!I86*I$2</f>
        <v>0</v>
      </c>
      <c r="J86" s="9">
        <f>'D1'!J86*J$2</f>
        <v>0</v>
      </c>
      <c r="K86" s="9">
        <f>'D1'!K86*K$2</f>
        <v>0</v>
      </c>
      <c r="L86" s="9">
        <f>'D1'!L86*L$2</f>
        <v>0</v>
      </c>
      <c r="M86" s="9">
        <f>'D1'!M86*M$2</f>
        <v>0</v>
      </c>
      <c r="N86" s="9">
        <f>'D1'!N86*N$2</f>
        <v>923.6716139145697</v>
      </c>
      <c r="O86" s="9">
        <f>'D1'!O86*O$2</f>
        <v>34.42763068867169</v>
      </c>
      <c r="P86" s="9">
        <f>'D1'!P86*P$2</f>
        <v>978.0052114282252</v>
      </c>
      <c r="Q86" s="9">
        <f>'D1'!Q86*Q$2</f>
        <v>75590.50441832686</v>
      </c>
      <c r="R86" s="9">
        <f>'D1'!R86*R$2</f>
        <v>5300.965862588275</v>
      </c>
      <c r="S86" s="9">
        <f>'D1'!S86*S$2</f>
        <v>0</v>
      </c>
      <c r="T86" s="9">
        <f>'D1'!T86*T$2</f>
        <v>0</v>
      </c>
      <c r="U86" s="9">
        <f>'D1'!U86*U$2</f>
        <v>0</v>
      </c>
      <c r="V86" s="9">
        <f>'D1'!V86*V$2</f>
        <v>0</v>
      </c>
      <c r="W86" s="9">
        <f>'D1'!W86*W$2</f>
        <v>0</v>
      </c>
      <c r="X86" s="9">
        <f>'D1'!X86*X$2</f>
        <v>147.98570259393702</v>
      </c>
      <c r="Y86" s="9">
        <f>'D1'!Y86*Y$2</f>
        <v>0</v>
      </c>
      <c r="Z86" s="9">
        <f>'D1'!Z86*Z$2</f>
        <v>580.395451950016</v>
      </c>
      <c r="AA86" s="9">
        <f>'D1'!AA86*AA$2</f>
        <v>0</v>
      </c>
      <c r="AB86" s="9">
        <f>'D1'!AB86*AB$2</f>
        <v>0</v>
      </c>
      <c r="AC86" s="9">
        <f>'D1'!AC86*AC$2</f>
        <v>0</v>
      </c>
      <c r="AD86" s="9">
        <f>'D1'!AD86*AD$2</f>
        <v>0</v>
      </c>
      <c r="AE86" s="9">
        <f>'D1'!AE86*AE$2</f>
        <v>0</v>
      </c>
      <c r="AF86" s="9">
        <f>'D1'!AF86*AF$2</f>
        <v>0</v>
      </c>
      <c r="AG86" s="9">
        <f>'D1'!AG86*AG$2</f>
        <v>0</v>
      </c>
      <c r="AH86" s="9">
        <f>'D1'!AH86*AH$2</f>
        <v>0</v>
      </c>
      <c r="AI86" s="9">
        <f>A!AI85*AI$2</f>
        <v>0</v>
      </c>
      <c r="AJ86" s="9"/>
      <c r="AK86" s="9"/>
      <c r="AL86" s="11"/>
      <c r="AM86" s="11"/>
      <c r="AN86" s="11"/>
      <c r="AP86" s="16"/>
    </row>
    <row r="87" spans="1:42" s="8" customFormat="1" ht="15">
      <c r="A87" s="8">
        <v>84</v>
      </c>
      <c r="B87" s="8">
        <v>84</v>
      </c>
      <c r="C87" s="8" t="s">
        <v>96</v>
      </c>
      <c r="D87" s="9">
        <f>'D1'!D87*D$2</f>
        <v>0</v>
      </c>
      <c r="E87" s="9">
        <f>'D1'!E87*E$2</f>
        <v>0</v>
      </c>
      <c r="F87" s="9">
        <f>'D1'!F87*F$2</f>
        <v>0</v>
      </c>
      <c r="G87" s="9">
        <f>'D1'!G87*G$2</f>
        <v>0</v>
      </c>
      <c r="H87" s="9">
        <f>'D1'!H87*H$2</f>
        <v>0</v>
      </c>
      <c r="I87" s="9">
        <f>'D1'!I87*I$2</f>
        <v>0</v>
      </c>
      <c r="J87" s="9">
        <f>'D1'!J87*J$2</f>
        <v>0</v>
      </c>
      <c r="K87" s="9">
        <f>'D1'!K87*K$2</f>
        <v>0</v>
      </c>
      <c r="L87" s="9">
        <f>'D1'!L87*L$2</f>
        <v>0</v>
      </c>
      <c r="M87" s="9">
        <f>'D1'!M87*M$2</f>
        <v>0</v>
      </c>
      <c r="N87" s="9">
        <f>'D1'!N87*N$2</f>
        <v>6495.180178704606</v>
      </c>
      <c r="O87" s="9">
        <f>'D1'!O87*O$2</f>
        <v>0</v>
      </c>
      <c r="P87" s="9">
        <f>'D1'!P87*P$2</f>
        <v>4016.093281881987</v>
      </c>
      <c r="Q87" s="9">
        <f>'D1'!Q87*Q$2</f>
        <v>7606.517333920318</v>
      </c>
      <c r="R87" s="9">
        <f>'D1'!R87*R$2</f>
        <v>1585.9810607287086</v>
      </c>
      <c r="S87" s="9">
        <f>'D1'!S87*S$2</f>
        <v>0</v>
      </c>
      <c r="T87" s="9">
        <f>'D1'!T87*T$2</f>
        <v>0</v>
      </c>
      <c r="U87" s="9">
        <f>'D1'!U87*U$2</f>
        <v>0</v>
      </c>
      <c r="V87" s="9">
        <f>'D1'!V87*V$2</f>
        <v>0</v>
      </c>
      <c r="W87" s="9">
        <f>'D1'!W87*W$2</f>
        <v>0</v>
      </c>
      <c r="X87" s="9">
        <f>'D1'!X87*X$2</f>
        <v>458.75567804261493</v>
      </c>
      <c r="Y87" s="9">
        <f>'D1'!Y87*Y$2</f>
        <v>0</v>
      </c>
      <c r="Z87" s="9">
        <f>'D1'!Z87*Z$2</f>
        <v>565.1681242505066</v>
      </c>
      <c r="AA87" s="9">
        <f>'D1'!AA87*AA$2</f>
        <v>0</v>
      </c>
      <c r="AB87" s="9">
        <f>'D1'!AB87*AB$2</f>
        <v>0</v>
      </c>
      <c r="AC87" s="9">
        <f>'D1'!AC87*AC$2</f>
        <v>0</v>
      </c>
      <c r="AD87" s="9">
        <f>'D1'!AD87*AD$2</f>
        <v>0</v>
      </c>
      <c r="AE87" s="9">
        <f>'D1'!AE87*AE$2</f>
        <v>0</v>
      </c>
      <c r="AF87" s="9">
        <f>'D1'!AF87*AF$2</f>
        <v>0</v>
      </c>
      <c r="AG87" s="9">
        <f>'D1'!AG87*AG$2</f>
        <v>0</v>
      </c>
      <c r="AH87" s="9">
        <f>'D1'!AH87*AH$2</f>
        <v>0</v>
      </c>
      <c r="AI87" s="9">
        <f>A!AI86*AI$2</f>
        <v>0</v>
      </c>
      <c r="AJ87" s="9"/>
      <c r="AK87" s="9"/>
      <c r="AL87" s="11"/>
      <c r="AM87" s="11"/>
      <c r="AN87" s="11"/>
      <c r="AP87" s="16"/>
    </row>
    <row r="88" spans="1:42" s="8" customFormat="1" ht="15">
      <c r="A88" s="8">
        <v>85</v>
      </c>
      <c r="B88" s="8">
        <v>85</v>
      </c>
      <c r="C88" s="8" t="s">
        <v>97</v>
      </c>
      <c r="D88" s="9">
        <f>'D1'!D88*D$2</f>
        <v>0</v>
      </c>
      <c r="E88" s="9">
        <f>'D1'!E88*E$2</f>
        <v>0</v>
      </c>
      <c r="F88" s="9">
        <f>'D1'!F88*F$2</f>
        <v>0</v>
      </c>
      <c r="G88" s="9">
        <f>'D1'!G88*G$2</f>
        <v>0</v>
      </c>
      <c r="H88" s="9">
        <f>'D1'!H88*H$2</f>
        <v>0</v>
      </c>
      <c r="I88" s="9">
        <f>'D1'!I88*I$2</f>
        <v>0</v>
      </c>
      <c r="J88" s="9">
        <f>'D1'!J88*J$2</f>
        <v>0</v>
      </c>
      <c r="K88" s="9">
        <f>'D1'!K88*K$2</f>
        <v>0</v>
      </c>
      <c r="L88" s="9">
        <f>'D1'!L88*L$2</f>
        <v>0</v>
      </c>
      <c r="M88" s="9">
        <f>'D1'!M88*M$2</f>
        <v>0</v>
      </c>
      <c r="N88" s="9">
        <f>'D1'!N88*N$2</f>
        <v>35643.74682963694</v>
      </c>
      <c r="O88" s="9">
        <f>'D1'!O88*O$2</f>
        <v>3486.7132356508923</v>
      </c>
      <c r="P88" s="9">
        <f>'D1'!P88*P$2</f>
        <v>18328.465530304133</v>
      </c>
      <c r="Q88" s="9">
        <f>'D1'!Q88*Q$2</f>
        <v>63067.72361979634</v>
      </c>
      <c r="R88" s="9">
        <f>'D1'!R88*R$2</f>
        <v>14996.803733653496</v>
      </c>
      <c r="S88" s="9">
        <f>'D1'!S88*S$2</f>
        <v>891.5664813599934</v>
      </c>
      <c r="T88" s="9">
        <f>'D1'!T88*T$2</f>
        <v>0</v>
      </c>
      <c r="U88" s="9">
        <f>'D1'!U88*U$2</f>
        <v>0</v>
      </c>
      <c r="V88" s="9">
        <f>'D1'!V88*V$2</f>
        <v>0</v>
      </c>
      <c r="W88" s="9">
        <f>'D1'!W88*W$2</f>
        <v>0</v>
      </c>
      <c r="X88" s="9">
        <f>'D1'!X88*X$2</f>
        <v>2086.5984065823322</v>
      </c>
      <c r="Y88" s="9">
        <f>'D1'!Y88*Y$2</f>
        <v>0</v>
      </c>
      <c r="Z88" s="9">
        <f>'D1'!Z88*Z$2</f>
        <v>32652.075920398882</v>
      </c>
      <c r="AA88" s="9">
        <f>'D1'!AA88*AA$2</f>
        <v>0</v>
      </c>
      <c r="AB88" s="9">
        <f>'D1'!AB88*AB$2</f>
        <v>0</v>
      </c>
      <c r="AC88" s="9">
        <f>'D1'!AC88*AC$2</f>
        <v>0</v>
      </c>
      <c r="AD88" s="9">
        <f>'D1'!AD88*AD$2</f>
        <v>0</v>
      </c>
      <c r="AE88" s="9">
        <f>'D1'!AE88*AE$2</f>
        <v>0</v>
      </c>
      <c r="AF88" s="9">
        <f>'D1'!AF88*AF$2</f>
        <v>0</v>
      </c>
      <c r="AG88" s="9">
        <f>'D1'!AG88*AG$2</f>
        <v>0</v>
      </c>
      <c r="AH88" s="9">
        <f>'D1'!AH88*AH$2</f>
        <v>0</v>
      </c>
      <c r="AI88" s="9">
        <f>A!AI87*AI$2</f>
        <v>0</v>
      </c>
      <c r="AJ88" s="9"/>
      <c r="AK88" s="9"/>
      <c r="AL88" s="11"/>
      <c r="AM88" s="11"/>
      <c r="AN88" s="11"/>
      <c r="AP88" s="16"/>
    </row>
    <row r="89" spans="1:42" s="8" customFormat="1" ht="15">
      <c r="A89" s="8">
        <v>86</v>
      </c>
      <c r="B89" s="8">
        <v>86</v>
      </c>
      <c r="C89" s="8" t="s">
        <v>98</v>
      </c>
      <c r="D89" s="9">
        <f>'D1'!D89*D$2</f>
        <v>0</v>
      </c>
      <c r="E89" s="9">
        <f>'D1'!E89*E$2</f>
        <v>0</v>
      </c>
      <c r="F89" s="9">
        <f>'D1'!F89*F$2</f>
        <v>0</v>
      </c>
      <c r="G89" s="9">
        <f>'D1'!G89*G$2</f>
        <v>0</v>
      </c>
      <c r="H89" s="9">
        <f>'D1'!H89*H$2</f>
        <v>0</v>
      </c>
      <c r="I89" s="9">
        <f>'D1'!I89*I$2</f>
        <v>0</v>
      </c>
      <c r="J89" s="9">
        <f>'D1'!J89*J$2</f>
        <v>0</v>
      </c>
      <c r="K89" s="9">
        <f>'D1'!K89*K$2</f>
        <v>0</v>
      </c>
      <c r="L89" s="9">
        <f>'D1'!L89*L$2</f>
        <v>0</v>
      </c>
      <c r="M89" s="9">
        <f>'D1'!M89*M$2</f>
        <v>0</v>
      </c>
      <c r="N89" s="9">
        <f>'D1'!N89*N$2</f>
        <v>185821.2620473256</v>
      </c>
      <c r="O89" s="9">
        <f>'D1'!O89*O$2</f>
        <v>0</v>
      </c>
      <c r="P89" s="9">
        <f>'D1'!P89*P$2</f>
        <v>28111.96375174084</v>
      </c>
      <c r="Q89" s="9">
        <f>'D1'!Q89*Q$2</f>
        <v>0</v>
      </c>
      <c r="R89" s="9">
        <f>'D1'!R89*R$2</f>
        <v>59899.77370953148</v>
      </c>
      <c r="S89" s="9">
        <f>'D1'!S89*S$2</f>
        <v>0</v>
      </c>
      <c r="T89" s="9">
        <f>'D1'!T89*T$2</f>
        <v>0</v>
      </c>
      <c r="U89" s="9">
        <f>'D1'!U89*U$2</f>
        <v>0</v>
      </c>
      <c r="V89" s="9">
        <f>'D1'!V89*V$2</f>
        <v>0</v>
      </c>
      <c r="W89" s="9">
        <f>'D1'!W89*W$2</f>
        <v>0</v>
      </c>
      <c r="X89" s="9">
        <f>'D1'!X89*X$2</f>
        <v>6555.766624936152</v>
      </c>
      <c r="Y89" s="9">
        <f>'D1'!Y89*Y$2</f>
        <v>0</v>
      </c>
      <c r="Z89" s="9">
        <f>'D1'!Z89*Z$2</f>
        <v>37405.344828600675</v>
      </c>
      <c r="AA89" s="9">
        <f>'D1'!AA89*AA$2</f>
        <v>0</v>
      </c>
      <c r="AB89" s="9">
        <f>'D1'!AB89*AB$2</f>
        <v>0</v>
      </c>
      <c r="AC89" s="9">
        <f>'D1'!AC89*AC$2</f>
        <v>0</v>
      </c>
      <c r="AD89" s="9">
        <f>'D1'!AD89*AD$2</f>
        <v>0</v>
      </c>
      <c r="AE89" s="9">
        <f>'D1'!AE89*AE$2</f>
        <v>0</v>
      </c>
      <c r="AF89" s="9">
        <f>'D1'!AF89*AF$2</f>
        <v>0</v>
      </c>
      <c r="AG89" s="9">
        <f>'D1'!AG89*AG$2</f>
        <v>0</v>
      </c>
      <c r="AH89" s="9">
        <f>'D1'!AH89*AH$2</f>
        <v>0</v>
      </c>
      <c r="AI89" s="9">
        <f>A!AI88*AI$2</f>
        <v>0</v>
      </c>
      <c r="AJ89" s="9"/>
      <c r="AK89" s="9"/>
      <c r="AL89" s="11"/>
      <c r="AM89" s="11"/>
      <c r="AN89" s="11"/>
      <c r="AP89" s="16"/>
    </row>
    <row r="90" spans="1:42" s="8" customFormat="1" ht="15">
      <c r="A90" s="8">
        <v>87</v>
      </c>
      <c r="B90" s="8">
        <v>87</v>
      </c>
      <c r="C90" s="8" t="s">
        <v>99</v>
      </c>
      <c r="D90" s="9">
        <f>'D1'!D90*D$2</f>
        <v>0</v>
      </c>
      <c r="E90" s="9">
        <f>'D1'!E90*E$2</f>
        <v>0</v>
      </c>
      <c r="F90" s="9">
        <f>'D1'!F90*F$2</f>
        <v>0</v>
      </c>
      <c r="G90" s="9">
        <f>'D1'!G90*G$2</f>
        <v>0</v>
      </c>
      <c r="H90" s="9">
        <f>'D1'!H90*H$2</f>
        <v>0</v>
      </c>
      <c r="I90" s="9">
        <f>'D1'!I90*I$2</f>
        <v>0</v>
      </c>
      <c r="J90" s="9">
        <f>'D1'!J90*J$2</f>
        <v>0</v>
      </c>
      <c r="K90" s="9">
        <f>'D1'!K90*K$2</f>
        <v>0</v>
      </c>
      <c r="L90" s="9">
        <f>'D1'!L90*L$2</f>
        <v>0</v>
      </c>
      <c r="M90" s="9">
        <f>'D1'!M90*M$2</f>
        <v>0</v>
      </c>
      <c r="N90" s="9">
        <f>'D1'!N90*N$2</f>
        <v>116440.82524722988</v>
      </c>
      <c r="O90" s="9">
        <f>'D1'!O90*O$2</f>
        <v>0</v>
      </c>
      <c r="P90" s="9">
        <f>'D1'!P90*P$2</f>
        <v>1880.8852868123756</v>
      </c>
      <c r="Q90" s="9">
        <f>'D1'!Q90*Q$2</f>
        <v>0</v>
      </c>
      <c r="R90" s="9">
        <f>'D1'!R90*R$2</f>
        <v>0</v>
      </c>
      <c r="S90" s="9">
        <f>'D1'!S90*S$2</f>
        <v>0</v>
      </c>
      <c r="T90" s="9">
        <f>'D1'!T90*T$2</f>
        <v>0</v>
      </c>
      <c r="U90" s="9">
        <f>'D1'!U90*U$2</f>
        <v>0</v>
      </c>
      <c r="V90" s="9">
        <f>'D1'!V90*V$2</f>
        <v>0</v>
      </c>
      <c r="W90" s="9">
        <f>'D1'!W90*W$2</f>
        <v>0</v>
      </c>
      <c r="X90" s="9">
        <f>'D1'!X90*X$2</f>
        <v>680.7342319354434</v>
      </c>
      <c r="Y90" s="9">
        <f>'D1'!Y90*Y$2</f>
        <v>0</v>
      </c>
      <c r="Z90" s="9">
        <f>'D1'!Z90*Z$2</f>
        <v>5026.18947390052</v>
      </c>
      <c r="AA90" s="9">
        <f>'D1'!AA90*AA$2</f>
        <v>0</v>
      </c>
      <c r="AB90" s="9">
        <f>'D1'!AB90*AB$2</f>
        <v>0</v>
      </c>
      <c r="AC90" s="9">
        <f>'D1'!AC90*AC$2</f>
        <v>0</v>
      </c>
      <c r="AD90" s="9">
        <f>'D1'!AD90*AD$2</f>
        <v>0</v>
      </c>
      <c r="AE90" s="9">
        <f>'D1'!AE90*AE$2</f>
        <v>0</v>
      </c>
      <c r="AF90" s="9">
        <f>'D1'!AF90*AF$2</f>
        <v>0</v>
      </c>
      <c r="AG90" s="9">
        <f>'D1'!AG90*AG$2</f>
        <v>0</v>
      </c>
      <c r="AH90" s="9">
        <f>'D1'!AH90*AH$2</f>
        <v>0</v>
      </c>
      <c r="AI90" s="9">
        <f>A!AI89*AI$2</f>
        <v>0</v>
      </c>
      <c r="AJ90" s="9"/>
      <c r="AK90" s="9"/>
      <c r="AL90" s="11"/>
      <c r="AM90" s="11"/>
      <c r="AN90" s="11"/>
      <c r="AP90" s="16"/>
    </row>
    <row r="91" spans="1:42" s="8" customFormat="1" ht="15">
      <c r="A91" s="8">
        <v>88</v>
      </c>
      <c r="B91" s="8">
        <v>88</v>
      </c>
      <c r="C91" s="8" t="s">
        <v>100</v>
      </c>
      <c r="D91" s="9">
        <f>'D1'!D91*D$2</f>
        <v>0</v>
      </c>
      <c r="E91" s="9">
        <f>'D1'!E91*E$2</f>
        <v>860.0761158254854</v>
      </c>
      <c r="F91" s="9">
        <f>'D1'!F91*F$2</f>
        <v>0</v>
      </c>
      <c r="G91" s="9">
        <f>'D1'!G91*G$2</f>
        <v>0</v>
      </c>
      <c r="H91" s="9">
        <f>'D1'!H91*H$2</f>
        <v>0</v>
      </c>
      <c r="I91" s="9">
        <f>'D1'!I91*I$2</f>
        <v>0</v>
      </c>
      <c r="J91" s="9">
        <f>'D1'!J91*J$2</f>
        <v>0</v>
      </c>
      <c r="K91" s="9">
        <f>'D1'!K91*K$2</f>
        <v>0</v>
      </c>
      <c r="L91" s="9">
        <f>'D1'!L91*L$2</f>
        <v>0</v>
      </c>
      <c r="M91" s="9">
        <f>'D1'!M91*M$2</f>
        <v>0</v>
      </c>
      <c r="N91" s="9">
        <f>'D1'!N91*N$2</f>
        <v>1730346.8390522872</v>
      </c>
      <c r="O91" s="9">
        <f>'D1'!O91*O$2</f>
        <v>0</v>
      </c>
      <c r="P91" s="9">
        <f>'D1'!P91*P$2</f>
        <v>402662.45853565575</v>
      </c>
      <c r="Q91" s="9">
        <f>'D1'!Q91*Q$2</f>
        <v>327480.55179846496</v>
      </c>
      <c r="R91" s="9">
        <f>'D1'!R91*R$2</f>
        <v>117441.16887010925</v>
      </c>
      <c r="S91" s="9">
        <f>'D1'!S91*S$2</f>
        <v>157692.63922276907</v>
      </c>
      <c r="T91" s="9">
        <f>'D1'!T91*T$2</f>
        <v>0</v>
      </c>
      <c r="U91" s="9">
        <f>'D1'!U91*U$2</f>
        <v>0</v>
      </c>
      <c r="V91" s="9">
        <f>'D1'!V91*V$2</f>
        <v>0</v>
      </c>
      <c r="W91" s="9">
        <f>'D1'!W91*W$2</f>
        <v>0</v>
      </c>
      <c r="X91" s="9">
        <f>'D1'!X91*X$2</f>
        <v>104936.66170975316</v>
      </c>
      <c r="Y91" s="9">
        <f>'D1'!Y91*Y$2</f>
        <v>0</v>
      </c>
      <c r="Z91" s="9">
        <f>'D1'!Z91*Z$2</f>
        <v>95571.97964324988</v>
      </c>
      <c r="AA91" s="9">
        <f>'D1'!AA91*AA$2</f>
        <v>0</v>
      </c>
      <c r="AB91" s="9">
        <f>'D1'!AB91*AB$2</f>
        <v>0</v>
      </c>
      <c r="AC91" s="9">
        <f>'D1'!AC91*AC$2</f>
        <v>0</v>
      </c>
      <c r="AD91" s="9">
        <f>'D1'!AD91*AD$2</f>
        <v>0</v>
      </c>
      <c r="AE91" s="9">
        <f>'D1'!AE91*AE$2</f>
        <v>0</v>
      </c>
      <c r="AF91" s="9">
        <f>'D1'!AF91*AF$2</f>
        <v>0</v>
      </c>
      <c r="AG91" s="9">
        <f>'D1'!AG91*AG$2</f>
        <v>0</v>
      </c>
      <c r="AH91" s="9">
        <f>'D1'!AH91*AH$2</f>
        <v>0</v>
      </c>
      <c r="AI91" s="9">
        <f>A!AI90*AI$2</f>
        <v>0</v>
      </c>
      <c r="AJ91" s="9"/>
      <c r="AK91" s="9"/>
      <c r="AL91" s="11"/>
      <c r="AM91" s="11"/>
      <c r="AN91" s="11"/>
      <c r="AP91" s="16"/>
    </row>
    <row r="92" spans="1:42" s="8" customFormat="1" ht="15">
      <c r="A92" s="8">
        <v>89</v>
      </c>
      <c r="B92" s="8">
        <v>89</v>
      </c>
      <c r="C92" s="8" t="s">
        <v>101</v>
      </c>
      <c r="D92" s="9">
        <f>'D1'!D92*D$2</f>
        <v>0</v>
      </c>
      <c r="E92" s="9">
        <f>'D1'!E92*E$2</f>
        <v>170094.40801341608</v>
      </c>
      <c r="F92" s="9">
        <f>'D1'!F92*F$2</f>
        <v>0</v>
      </c>
      <c r="G92" s="9">
        <f>'D1'!G92*G$2</f>
        <v>0</v>
      </c>
      <c r="H92" s="9">
        <f>'D1'!H92*H$2</f>
        <v>0</v>
      </c>
      <c r="I92" s="9">
        <f>'D1'!I92*I$2</f>
        <v>0</v>
      </c>
      <c r="J92" s="9">
        <f>'D1'!J92*J$2</f>
        <v>0</v>
      </c>
      <c r="K92" s="9">
        <f>'D1'!K92*K$2</f>
        <v>0</v>
      </c>
      <c r="L92" s="9">
        <f>'D1'!L92*L$2</f>
        <v>0</v>
      </c>
      <c r="M92" s="9">
        <f>'D1'!M92*M$2</f>
        <v>0</v>
      </c>
      <c r="N92" s="9">
        <f>'D1'!N92*N$2</f>
        <v>652943.6150508362</v>
      </c>
      <c r="O92" s="9">
        <f>'D1'!O92*O$2</f>
        <v>0</v>
      </c>
      <c r="P92" s="9">
        <f>'D1'!P92*P$2</f>
        <v>312172.50911775447</v>
      </c>
      <c r="Q92" s="9">
        <f>'D1'!Q92*Q$2</f>
        <v>238952.36563611645</v>
      </c>
      <c r="R92" s="9">
        <f>'D1'!R92*R$2</f>
        <v>52097.86208318279</v>
      </c>
      <c r="S92" s="9">
        <f>'D1'!S92*S$2</f>
        <v>0</v>
      </c>
      <c r="T92" s="9">
        <f>'D1'!T92*T$2</f>
        <v>0</v>
      </c>
      <c r="U92" s="9">
        <f>'D1'!U92*U$2</f>
        <v>0</v>
      </c>
      <c r="V92" s="9">
        <f>'D1'!V92*V$2</f>
        <v>0</v>
      </c>
      <c r="W92" s="9">
        <f>'D1'!W92*W$2</f>
        <v>0</v>
      </c>
      <c r="X92" s="9">
        <f>'D1'!X92*X$2</f>
        <v>17077.550079404944</v>
      </c>
      <c r="Y92" s="9">
        <f>'D1'!Y92*Y$2</f>
        <v>0</v>
      </c>
      <c r="Z92" s="9">
        <f>'D1'!Z92*Z$2</f>
        <v>155620.9464282005</v>
      </c>
      <c r="AA92" s="9">
        <f>'D1'!AA92*AA$2</f>
        <v>0</v>
      </c>
      <c r="AB92" s="9">
        <f>'D1'!AB92*AB$2</f>
        <v>0</v>
      </c>
      <c r="AC92" s="9">
        <f>'D1'!AC92*AC$2</f>
        <v>0</v>
      </c>
      <c r="AD92" s="9">
        <f>'D1'!AD92*AD$2</f>
        <v>0</v>
      </c>
      <c r="AE92" s="9">
        <f>'D1'!AE92*AE$2</f>
        <v>0</v>
      </c>
      <c r="AF92" s="9">
        <f>'D1'!AF92*AF$2</f>
        <v>0</v>
      </c>
      <c r="AG92" s="9">
        <f>'D1'!AG92*AG$2</f>
        <v>0</v>
      </c>
      <c r="AH92" s="9">
        <f>'D1'!AH92*AH$2</f>
        <v>0</v>
      </c>
      <c r="AI92" s="9">
        <f>A!AI91*AI$2</f>
        <v>0</v>
      </c>
      <c r="AJ92" s="9"/>
      <c r="AK92" s="9"/>
      <c r="AL92" s="11"/>
      <c r="AM92" s="11"/>
      <c r="AN92" s="11"/>
      <c r="AP92" s="16"/>
    </row>
    <row r="93" spans="1:42" s="8" customFormat="1" ht="15">
      <c r="A93" s="8">
        <v>90</v>
      </c>
      <c r="B93" s="8">
        <v>90</v>
      </c>
      <c r="C93" s="8" t="s">
        <v>102</v>
      </c>
      <c r="D93" s="9">
        <f>'D1'!D93*D$2</f>
        <v>0</v>
      </c>
      <c r="E93" s="9">
        <f>'D1'!E93*E$2</f>
        <v>129208.20898300644</v>
      </c>
      <c r="F93" s="9">
        <f>'D1'!F93*F$2</f>
        <v>0</v>
      </c>
      <c r="G93" s="9">
        <f>'D1'!G93*G$2</f>
        <v>0</v>
      </c>
      <c r="H93" s="9">
        <f>'D1'!H93*H$2</f>
        <v>0</v>
      </c>
      <c r="I93" s="9">
        <f>'D1'!I93*I$2</f>
        <v>0</v>
      </c>
      <c r="J93" s="9">
        <f>'D1'!J93*J$2</f>
        <v>0</v>
      </c>
      <c r="K93" s="9">
        <f>'D1'!K93*K$2</f>
        <v>0</v>
      </c>
      <c r="L93" s="9">
        <f>'D1'!L93*L$2</f>
        <v>0</v>
      </c>
      <c r="M93" s="9">
        <f>'D1'!M93*M$2</f>
        <v>0</v>
      </c>
      <c r="N93" s="9">
        <f>'D1'!N93*N$2</f>
        <v>0</v>
      </c>
      <c r="O93" s="9">
        <f>'D1'!O93*O$2</f>
        <v>0</v>
      </c>
      <c r="P93" s="9">
        <f>'D1'!P93*P$2</f>
        <v>96590.24830891615</v>
      </c>
      <c r="Q93" s="9">
        <f>'D1'!Q93*Q$2</f>
        <v>1009539.4824732343</v>
      </c>
      <c r="R93" s="9">
        <f>'D1'!R93*R$2</f>
        <v>52076.95222500743</v>
      </c>
      <c r="S93" s="9">
        <f>'D1'!S93*S$2</f>
        <v>0</v>
      </c>
      <c r="T93" s="9">
        <f>'D1'!T93*T$2</f>
        <v>0</v>
      </c>
      <c r="U93" s="9">
        <f>'D1'!U93*U$2</f>
        <v>0</v>
      </c>
      <c r="V93" s="9">
        <f>'D1'!V93*V$2</f>
        <v>0</v>
      </c>
      <c r="W93" s="9">
        <f>'D1'!W93*W$2</f>
        <v>0</v>
      </c>
      <c r="X93" s="9">
        <f>'D1'!X93*X$2</f>
        <v>46926.26629271319</v>
      </c>
      <c r="Y93" s="9">
        <f>'D1'!Y93*Y$2</f>
        <v>0</v>
      </c>
      <c r="Z93" s="9">
        <f>'D1'!Z93*Z$2</f>
        <v>127608.52012470108</v>
      </c>
      <c r="AA93" s="9">
        <f>'D1'!AA93*AA$2</f>
        <v>0</v>
      </c>
      <c r="AB93" s="9">
        <f>'D1'!AB93*AB$2</f>
        <v>0</v>
      </c>
      <c r="AC93" s="9">
        <f>'D1'!AC93*AC$2</f>
        <v>0</v>
      </c>
      <c r="AD93" s="9">
        <f>'D1'!AD93*AD$2</f>
        <v>0</v>
      </c>
      <c r="AE93" s="9">
        <f>'D1'!AE93*AE$2</f>
        <v>0</v>
      </c>
      <c r="AF93" s="9">
        <f>'D1'!AF93*AF$2</f>
        <v>0</v>
      </c>
      <c r="AG93" s="9">
        <f>'D1'!AG93*AG$2</f>
        <v>0</v>
      </c>
      <c r="AH93" s="9">
        <f>'D1'!AH93*AH$2</f>
        <v>0</v>
      </c>
      <c r="AI93" s="9">
        <f>A!AI92*AI$2</f>
        <v>0</v>
      </c>
      <c r="AJ93" s="9"/>
      <c r="AK93" s="9"/>
      <c r="AL93" s="11"/>
      <c r="AM93" s="11"/>
      <c r="AN93" s="11"/>
      <c r="AP93" s="16"/>
    </row>
    <row r="94" spans="1:42" s="8" customFormat="1" ht="15">
      <c r="A94" s="8">
        <v>91</v>
      </c>
      <c r="B94" s="8">
        <v>91</v>
      </c>
      <c r="C94" s="8" t="s">
        <v>103</v>
      </c>
      <c r="D94" s="9">
        <f>'D1'!D94*D$2</f>
        <v>0</v>
      </c>
      <c r="E94" s="9">
        <f>'D1'!E94*E$2</f>
        <v>9275.014377322315</v>
      </c>
      <c r="F94" s="9">
        <f>'D1'!F94*F$2</f>
        <v>0</v>
      </c>
      <c r="G94" s="9">
        <f>'D1'!G94*G$2</f>
        <v>0</v>
      </c>
      <c r="H94" s="9">
        <f>'D1'!H94*H$2</f>
        <v>0</v>
      </c>
      <c r="I94" s="9">
        <f>'D1'!I94*I$2</f>
        <v>0</v>
      </c>
      <c r="J94" s="9">
        <f>'D1'!J94*J$2</f>
        <v>0</v>
      </c>
      <c r="K94" s="9">
        <f>'D1'!K94*K$2</f>
        <v>0</v>
      </c>
      <c r="L94" s="9">
        <f>'D1'!L94*L$2</f>
        <v>0</v>
      </c>
      <c r="M94" s="9">
        <f>'D1'!M94*M$2</f>
        <v>0</v>
      </c>
      <c r="N94" s="9">
        <f>'D1'!N94*N$2</f>
        <v>1375903.3525214922</v>
      </c>
      <c r="O94" s="9">
        <f>'D1'!O94*O$2</f>
        <v>0</v>
      </c>
      <c r="P94" s="9">
        <f>'D1'!P94*P$2</f>
        <v>682267.8765678641</v>
      </c>
      <c r="Q94" s="9">
        <f>'D1'!Q94*Q$2</f>
        <v>381551.1101916836</v>
      </c>
      <c r="R94" s="9">
        <f>'D1'!R94*R$2</f>
        <v>6258.3839140313785</v>
      </c>
      <c r="S94" s="9">
        <f>'D1'!S94*S$2</f>
        <v>0</v>
      </c>
      <c r="T94" s="9">
        <f>'D1'!T94*T$2</f>
        <v>0</v>
      </c>
      <c r="U94" s="9">
        <f>'D1'!U94*U$2</f>
        <v>0</v>
      </c>
      <c r="V94" s="9">
        <f>'D1'!V94*V$2</f>
        <v>0</v>
      </c>
      <c r="W94" s="9">
        <f>'D1'!W94*W$2</f>
        <v>0</v>
      </c>
      <c r="X94" s="9">
        <f>'D1'!X94*X$2</f>
        <v>169724.80230562083</v>
      </c>
      <c r="Y94" s="9">
        <f>'D1'!Y94*Y$2</f>
        <v>0</v>
      </c>
      <c r="Z94" s="9">
        <f>'D1'!Z94*Z$2</f>
        <v>381312.78393374913</v>
      </c>
      <c r="AA94" s="9">
        <f>'D1'!AA94*AA$2</f>
        <v>0</v>
      </c>
      <c r="AB94" s="9">
        <f>'D1'!AB94*AB$2</f>
        <v>0</v>
      </c>
      <c r="AC94" s="9">
        <f>'D1'!AC94*AC$2</f>
        <v>0</v>
      </c>
      <c r="AD94" s="9">
        <f>'D1'!AD94*AD$2</f>
        <v>0</v>
      </c>
      <c r="AE94" s="9">
        <f>'D1'!AE94*AE$2</f>
        <v>0</v>
      </c>
      <c r="AF94" s="9">
        <f>'D1'!AF94*AF$2</f>
        <v>0</v>
      </c>
      <c r="AG94" s="9">
        <f>'D1'!AG94*AG$2</f>
        <v>0</v>
      </c>
      <c r="AH94" s="9">
        <f>'D1'!AH94*AH$2</f>
        <v>0</v>
      </c>
      <c r="AI94" s="9">
        <f>A!AI93*AI$2</f>
        <v>0</v>
      </c>
      <c r="AJ94" s="9"/>
      <c r="AK94" s="9"/>
      <c r="AL94" s="11"/>
      <c r="AM94" s="11"/>
      <c r="AN94" s="11"/>
      <c r="AP94" s="16"/>
    </row>
    <row r="95" spans="1:42" s="8" customFormat="1" ht="15">
      <c r="A95" s="8">
        <v>92</v>
      </c>
      <c r="B95" s="8">
        <v>92</v>
      </c>
      <c r="C95" s="8" t="s">
        <v>104</v>
      </c>
      <c r="D95" s="9">
        <f>'D1'!D95*D$2</f>
        <v>0</v>
      </c>
      <c r="E95" s="9">
        <f>'D1'!E95*E$2</f>
        <v>1623.3694729286647</v>
      </c>
      <c r="F95" s="9">
        <f>'D1'!F95*F$2</f>
        <v>0</v>
      </c>
      <c r="G95" s="9">
        <f>'D1'!G95*G$2</f>
        <v>0</v>
      </c>
      <c r="H95" s="9">
        <f>'D1'!H95*H$2</f>
        <v>0</v>
      </c>
      <c r="I95" s="9">
        <f>'D1'!I95*I$2</f>
        <v>0</v>
      </c>
      <c r="J95" s="9">
        <f>'D1'!J95*J$2</f>
        <v>0</v>
      </c>
      <c r="K95" s="9">
        <f>'D1'!K95*K$2</f>
        <v>0</v>
      </c>
      <c r="L95" s="9">
        <f>'D1'!L95*L$2</f>
        <v>0</v>
      </c>
      <c r="M95" s="9">
        <f>'D1'!M95*M$2</f>
        <v>0</v>
      </c>
      <c r="N95" s="9">
        <f>'D1'!N95*N$2</f>
        <v>0</v>
      </c>
      <c r="O95" s="9">
        <f>'D1'!O95*O$2</f>
        <v>0</v>
      </c>
      <c r="P95" s="9">
        <f>'D1'!P95*P$2</f>
        <v>103696.8104900519</v>
      </c>
      <c r="Q95" s="9">
        <f>'D1'!Q95*Q$2</f>
        <v>19955.554017923285</v>
      </c>
      <c r="R95" s="9">
        <f>'D1'!R95*R$2</f>
        <v>1078.4417760137756</v>
      </c>
      <c r="S95" s="9">
        <f>'D1'!S95*S$2</f>
        <v>0</v>
      </c>
      <c r="T95" s="9">
        <f>'D1'!T95*T$2</f>
        <v>0</v>
      </c>
      <c r="U95" s="9">
        <f>'D1'!U95*U$2</f>
        <v>0</v>
      </c>
      <c r="V95" s="9">
        <f>'D1'!V95*V$2</f>
        <v>0</v>
      </c>
      <c r="W95" s="9">
        <f>'D1'!W95*W$2</f>
        <v>0</v>
      </c>
      <c r="X95" s="9">
        <f>'D1'!X95*X$2</f>
        <v>48050.95763243044</v>
      </c>
      <c r="Y95" s="9">
        <f>'D1'!Y95*Y$2</f>
        <v>0</v>
      </c>
      <c r="Z95" s="9">
        <f>'D1'!Z95*Z$2</f>
        <v>97544.50424685034</v>
      </c>
      <c r="AA95" s="9">
        <f>'D1'!AA95*AA$2</f>
        <v>0</v>
      </c>
      <c r="AB95" s="9">
        <f>'D1'!AB95*AB$2</f>
        <v>0</v>
      </c>
      <c r="AC95" s="9">
        <f>'D1'!AC95*AC$2</f>
        <v>0</v>
      </c>
      <c r="AD95" s="9">
        <f>'D1'!AD95*AD$2</f>
        <v>0</v>
      </c>
      <c r="AE95" s="9">
        <f>'D1'!AE95*AE$2</f>
        <v>0</v>
      </c>
      <c r="AF95" s="9">
        <f>'D1'!AF95*AF$2</f>
        <v>0</v>
      </c>
      <c r="AG95" s="9">
        <f>'D1'!AG95*AG$2</f>
        <v>0</v>
      </c>
      <c r="AH95" s="9">
        <f>'D1'!AH95*AH$2</f>
        <v>0</v>
      </c>
      <c r="AI95" s="9">
        <f>A!AI94*AI$2</f>
        <v>0</v>
      </c>
      <c r="AJ95" s="9"/>
      <c r="AK95" s="9"/>
      <c r="AL95" s="11"/>
      <c r="AM95" s="11"/>
      <c r="AN95" s="11"/>
      <c r="AP95" s="16"/>
    </row>
    <row r="96" spans="1:42" s="8" customFormat="1" ht="15">
      <c r="A96" s="8">
        <v>93</v>
      </c>
      <c r="B96" s="8">
        <v>93</v>
      </c>
      <c r="C96" s="8" t="s">
        <v>220</v>
      </c>
      <c r="D96" s="9">
        <f>'D1'!D96*D$2</f>
        <v>0</v>
      </c>
      <c r="E96" s="9">
        <f>'D1'!E96*E$2</f>
        <v>1027.1876792140883</v>
      </c>
      <c r="F96" s="9">
        <f>'D1'!F96*F$2</f>
        <v>0</v>
      </c>
      <c r="G96" s="9">
        <f>'D1'!G96*G$2</f>
        <v>0</v>
      </c>
      <c r="H96" s="9">
        <f>'D1'!H96*H$2</f>
        <v>0</v>
      </c>
      <c r="I96" s="9">
        <f>'D1'!I96*I$2</f>
        <v>0</v>
      </c>
      <c r="J96" s="9">
        <f>'D1'!J96*J$2</f>
        <v>0</v>
      </c>
      <c r="K96" s="9">
        <f>'D1'!K96*K$2</f>
        <v>0</v>
      </c>
      <c r="L96" s="9">
        <f>'D1'!L96*L$2</f>
        <v>0</v>
      </c>
      <c r="M96" s="9">
        <f>'D1'!M96*M$2</f>
        <v>0</v>
      </c>
      <c r="N96" s="9">
        <f>'D1'!N96*N$2</f>
        <v>43801.08239213729</v>
      </c>
      <c r="O96" s="9">
        <f>'D1'!O96*O$2</f>
        <v>0</v>
      </c>
      <c r="P96" s="9">
        <f>'D1'!P96*P$2</f>
        <v>96360.04835076479</v>
      </c>
      <c r="Q96" s="9">
        <f>'D1'!Q96*Q$2</f>
        <v>21171.067843149798</v>
      </c>
      <c r="R96" s="9">
        <f>'D1'!R96*R$2</f>
        <v>0</v>
      </c>
      <c r="S96" s="9">
        <f>'D1'!S96*S$2</f>
        <v>0</v>
      </c>
      <c r="T96" s="9">
        <f>'D1'!T96*T$2</f>
        <v>0</v>
      </c>
      <c r="U96" s="9">
        <f>'D1'!U96*U$2</f>
        <v>0</v>
      </c>
      <c r="V96" s="9">
        <f>'D1'!V96*V$2</f>
        <v>0</v>
      </c>
      <c r="W96" s="9">
        <f>'D1'!W96*W$2</f>
        <v>0</v>
      </c>
      <c r="X96" s="9">
        <f>'D1'!X96*X$2</f>
        <v>61058.90089048738</v>
      </c>
      <c r="Y96" s="9">
        <f>'D1'!Y96*Y$2</f>
        <v>0</v>
      </c>
      <c r="Z96" s="9">
        <f>'D1'!Z96*Z$2</f>
        <v>82319.51921264922</v>
      </c>
      <c r="AA96" s="9">
        <f>'D1'!AA96*AA$2</f>
        <v>0</v>
      </c>
      <c r="AB96" s="9">
        <f>'D1'!AB96*AB$2</f>
        <v>0</v>
      </c>
      <c r="AC96" s="9">
        <f>'D1'!AC96*AC$2</f>
        <v>0</v>
      </c>
      <c r="AD96" s="9">
        <f>'D1'!AD96*AD$2</f>
        <v>0</v>
      </c>
      <c r="AE96" s="9">
        <f>'D1'!AE96*AE$2</f>
        <v>0</v>
      </c>
      <c r="AF96" s="9">
        <f>'D1'!AF96*AF$2</f>
        <v>0</v>
      </c>
      <c r="AG96" s="9">
        <f>'D1'!AG96*AG$2</f>
        <v>0</v>
      </c>
      <c r="AH96" s="9">
        <f>'D1'!AH96*AH$2</f>
        <v>0</v>
      </c>
      <c r="AI96" s="9">
        <f>A!AI95*AI$2</f>
        <v>0</v>
      </c>
      <c r="AJ96" s="9"/>
      <c r="AK96" s="9"/>
      <c r="AL96" s="11"/>
      <c r="AM96" s="11"/>
      <c r="AN96" s="11"/>
      <c r="AP96" s="16"/>
    </row>
    <row r="97" spans="1:42" s="8" customFormat="1" ht="15">
      <c r="A97" s="8">
        <v>94</v>
      </c>
      <c r="B97" s="8">
        <v>94</v>
      </c>
      <c r="C97" s="8" t="s">
        <v>105</v>
      </c>
      <c r="D97" s="9">
        <f>'D1'!D97*D$2</f>
        <v>0</v>
      </c>
      <c r="E97" s="9">
        <f>'D1'!E97*E$2</f>
        <v>0</v>
      </c>
      <c r="F97" s="9">
        <f>'D1'!F97*F$2</f>
        <v>0</v>
      </c>
      <c r="G97" s="9">
        <f>'D1'!G97*G$2</f>
        <v>0</v>
      </c>
      <c r="H97" s="9">
        <f>'D1'!H97*H$2</f>
        <v>0</v>
      </c>
      <c r="I97" s="9">
        <f>'D1'!I97*I$2</f>
        <v>0</v>
      </c>
      <c r="J97" s="9">
        <f>'D1'!J97*J$2</f>
        <v>0</v>
      </c>
      <c r="K97" s="9">
        <f>'D1'!K97*K$2</f>
        <v>0</v>
      </c>
      <c r="L97" s="9">
        <f>'D1'!L97*L$2</f>
        <v>0</v>
      </c>
      <c r="M97" s="9">
        <f>'D1'!M97*M$2</f>
        <v>0</v>
      </c>
      <c r="N97" s="9">
        <f>'D1'!N97*N$2</f>
        <v>86707.21618290378</v>
      </c>
      <c r="O97" s="9">
        <f>'D1'!O97*O$2</f>
        <v>0</v>
      </c>
      <c r="P97" s="9">
        <f>'D1'!P97*P$2</f>
        <v>178534.54119651843</v>
      </c>
      <c r="Q97" s="9">
        <f>'D1'!Q97*Q$2</f>
        <v>27385.547331491707</v>
      </c>
      <c r="R97" s="9">
        <f>'D1'!R97*R$2</f>
        <v>0</v>
      </c>
      <c r="S97" s="9">
        <f>'D1'!S97*S$2</f>
        <v>0</v>
      </c>
      <c r="T97" s="9">
        <f>'D1'!T97*T$2</f>
        <v>0</v>
      </c>
      <c r="U97" s="9">
        <f>'D1'!U97*U$2</f>
        <v>0</v>
      </c>
      <c r="V97" s="9">
        <f>'D1'!V97*V$2</f>
        <v>0</v>
      </c>
      <c r="W97" s="9">
        <f>'D1'!W97*W$2</f>
        <v>0</v>
      </c>
      <c r="X97" s="9">
        <f>'D1'!X97*X$2</f>
        <v>9352.69640397169</v>
      </c>
      <c r="Y97" s="9">
        <f>'D1'!Y97*Y$2</f>
        <v>0</v>
      </c>
      <c r="Z97" s="9">
        <f>'D1'!Z97*Z$2</f>
        <v>23854.19450849981</v>
      </c>
      <c r="AA97" s="9">
        <f>'D1'!AA97*AA$2</f>
        <v>0</v>
      </c>
      <c r="AB97" s="9">
        <f>'D1'!AB97*AB$2</f>
        <v>0</v>
      </c>
      <c r="AC97" s="9">
        <f>'D1'!AC97*AC$2</f>
        <v>0</v>
      </c>
      <c r="AD97" s="9">
        <f>'D1'!AD97*AD$2</f>
        <v>0</v>
      </c>
      <c r="AE97" s="9">
        <f>'D1'!AE97*AE$2</f>
        <v>0</v>
      </c>
      <c r="AF97" s="9">
        <f>'D1'!AF97*AF$2</f>
        <v>0</v>
      </c>
      <c r="AG97" s="9">
        <f>'D1'!AG97*AG$2</f>
        <v>0</v>
      </c>
      <c r="AH97" s="9">
        <f>'D1'!AH97*AH$2</f>
        <v>0</v>
      </c>
      <c r="AI97" s="9">
        <f>A!AI96*AI$2</f>
        <v>0</v>
      </c>
      <c r="AJ97" s="9"/>
      <c r="AK97" s="9"/>
      <c r="AL97" s="11"/>
      <c r="AM97" s="11"/>
      <c r="AN97" s="11"/>
      <c r="AP97" s="16"/>
    </row>
    <row r="98" spans="1:42" s="8" customFormat="1" ht="15">
      <c r="A98" s="8">
        <v>95</v>
      </c>
      <c r="B98" s="8">
        <v>95</v>
      </c>
      <c r="C98" s="8" t="s">
        <v>106</v>
      </c>
      <c r="D98" s="9">
        <f>'D1'!D98*D$2</f>
        <v>0</v>
      </c>
      <c r="E98" s="9">
        <f>'D1'!E98*E$2</f>
        <v>0</v>
      </c>
      <c r="F98" s="9">
        <f>'D1'!F98*F$2</f>
        <v>0</v>
      </c>
      <c r="G98" s="9">
        <f>'D1'!G98*G$2</f>
        <v>0</v>
      </c>
      <c r="H98" s="9">
        <f>'D1'!H98*H$2</f>
        <v>0</v>
      </c>
      <c r="I98" s="9">
        <f>'D1'!I98*I$2</f>
        <v>0</v>
      </c>
      <c r="J98" s="9">
        <f>'D1'!J98*J$2</f>
        <v>0</v>
      </c>
      <c r="K98" s="9">
        <f>'D1'!K98*K$2</f>
        <v>0</v>
      </c>
      <c r="L98" s="9">
        <f>'D1'!L98*L$2</f>
        <v>0</v>
      </c>
      <c r="M98" s="9">
        <f>'D1'!M98*M$2</f>
        <v>0</v>
      </c>
      <c r="N98" s="9">
        <f>'D1'!N98*N$2</f>
        <v>280127.9826543831</v>
      </c>
      <c r="O98" s="9">
        <f>'D1'!O98*O$2</f>
        <v>0</v>
      </c>
      <c r="P98" s="9">
        <f>'D1'!P98*P$2</f>
        <v>104135.8445419774</v>
      </c>
      <c r="Q98" s="9">
        <f>'D1'!Q98*Q$2</f>
        <v>49173.754269428835</v>
      </c>
      <c r="R98" s="9">
        <f>'D1'!R98*R$2</f>
        <v>0</v>
      </c>
      <c r="S98" s="9">
        <f>'D1'!S98*S$2</f>
        <v>0</v>
      </c>
      <c r="T98" s="9">
        <f>'D1'!T98*T$2</f>
        <v>0</v>
      </c>
      <c r="U98" s="9">
        <f>'D1'!U98*U$2</f>
        <v>0</v>
      </c>
      <c r="V98" s="9">
        <f>'D1'!V98*V$2</f>
        <v>0</v>
      </c>
      <c r="W98" s="9">
        <f>'D1'!W98*W$2</f>
        <v>0</v>
      </c>
      <c r="X98" s="9">
        <f>'D1'!X98*X$2</f>
        <v>10640.172016543685</v>
      </c>
      <c r="Y98" s="9">
        <f>'D1'!Y98*Y$2</f>
        <v>0</v>
      </c>
      <c r="Z98" s="9">
        <f>'D1'!Z98*Z$2</f>
        <v>29668.691024099717</v>
      </c>
      <c r="AA98" s="9">
        <f>'D1'!AA98*AA$2</f>
        <v>0</v>
      </c>
      <c r="AB98" s="9">
        <f>'D1'!AB98*AB$2</f>
        <v>0</v>
      </c>
      <c r="AC98" s="9">
        <f>'D1'!AC98*AC$2</f>
        <v>0</v>
      </c>
      <c r="AD98" s="9">
        <f>'D1'!AD98*AD$2</f>
        <v>0</v>
      </c>
      <c r="AE98" s="9">
        <f>'D1'!AE98*AE$2</f>
        <v>0</v>
      </c>
      <c r="AF98" s="9">
        <f>'D1'!AF98*AF$2</f>
        <v>0</v>
      </c>
      <c r="AG98" s="9">
        <f>'D1'!AG98*AG$2</f>
        <v>0</v>
      </c>
      <c r="AH98" s="9">
        <f>'D1'!AH98*AH$2</f>
        <v>0</v>
      </c>
      <c r="AI98" s="9">
        <f>A!AI97*AI$2</f>
        <v>0</v>
      </c>
      <c r="AJ98" s="9"/>
      <c r="AK98" s="9"/>
      <c r="AL98" s="11"/>
      <c r="AM98" s="11"/>
      <c r="AN98" s="11"/>
      <c r="AP98" s="16"/>
    </row>
    <row r="99" spans="1:42" s="8" customFormat="1" ht="15">
      <c r="A99" s="8">
        <v>96</v>
      </c>
      <c r="B99" s="8">
        <v>96</v>
      </c>
      <c r="C99" s="8" t="s">
        <v>107</v>
      </c>
      <c r="D99" s="9">
        <f>'D1'!D99*D$2</f>
        <v>0</v>
      </c>
      <c r="E99" s="9">
        <f>'D1'!E99*E$2</f>
        <v>0</v>
      </c>
      <c r="F99" s="9">
        <f>'D1'!F99*F$2</f>
        <v>6249.199115483467</v>
      </c>
      <c r="G99" s="9">
        <f>'D1'!G99*G$2</f>
        <v>0</v>
      </c>
      <c r="H99" s="9">
        <f>'D1'!H99*H$2</f>
        <v>0</v>
      </c>
      <c r="I99" s="9">
        <f>'D1'!I99*I$2</f>
        <v>0</v>
      </c>
      <c r="J99" s="9">
        <f>'D1'!J99*J$2</f>
        <v>0</v>
      </c>
      <c r="K99" s="9">
        <f>'D1'!K99*K$2</f>
        <v>0</v>
      </c>
      <c r="L99" s="9">
        <f>'D1'!L99*L$2</f>
        <v>0</v>
      </c>
      <c r="M99" s="9">
        <f>'D1'!M99*M$2</f>
        <v>0</v>
      </c>
      <c r="N99" s="9">
        <f>'D1'!N99*N$2</f>
        <v>28348.101643452745</v>
      </c>
      <c r="O99" s="9">
        <f>'D1'!O99*O$2</f>
        <v>0</v>
      </c>
      <c r="P99" s="9">
        <f>'D1'!P99*P$2</f>
        <v>35038.63913923398</v>
      </c>
      <c r="Q99" s="9">
        <f>'D1'!Q99*Q$2</f>
        <v>68978.49839595043</v>
      </c>
      <c r="R99" s="9">
        <f>'D1'!R99*R$2</f>
        <v>30635.476749974594</v>
      </c>
      <c r="S99" s="9">
        <f>'D1'!S99*S$2</f>
        <v>0</v>
      </c>
      <c r="T99" s="9">
        <f>'D1'!T99*T$2</f>
        <v>0</v>
      </c>
      <c r="U99" s="9">
        <f>'D1'!U99*U$2</f>
        <v>0</v>
      </c>
      <c r="V99" s="9">
        <f>'D1'!V99*V$2</f>
        <v>0</v>
      </c>
      <c r="W99" s="9">
        <f>'D1'!W99*W$2</f>
        <v>0</v>
      </c>
      <c r="X99" s="9">
        <f>'D1'!X99*X$2</f>
        <v>429.1585375235711</v>
      </c>
      <c r="Y99" s="9">
        <f>'D1'!Y99*Y$2</f>
        <v>0</v>
      </c>
      <c r="Z99" s="9">
        <f>'D1'!Z99*Z$2</f>
        <v>5510.535628050384</v>
      </c>
      <c r="AA99" s="9">
        <f>'D1'!AA99*AA$2</f>
        <v>0</v>
      </c>
      <c r="AB99" s="9">
        <f>'D1'!AB99*AB$2</f>
        <v>0</v>
      </c>
      <c r="AC99" s="9">
        <f>'D1'!AC99*AC$2</f>
        <v>0</v>
      </c>
      <c r="AD99" s="9">
        <f>'D1'!AD99*AD$2</f>
        <v>0</v>
      </c>
      <c r="AE99" s="9">
        <f>'D1'!AE99*AE$2</f>
        <v>0</v>
      </c>
      <c r="AF99" s="9">
        <f>'D1'!AF99*AF$2</f>
        <v>0</v>
      </c>
      <c r="AG99" s="9">
        <f>'D1'!AG99*AG$2</f>
        <v>0</v>
      </c>
      <c r="AH99" s="9">
        <f>'D1'!AH99*AH$2</f>
        <v>0</v>
      </c>
      <c r="AI99" s="9">
        <f>A!AI98*AI$2</f>
        <v>0</v>
      </c>
      <c r="AJ99" s="9"/>
      <c r="AK99" s="9"/>
      <c r="AL99" s="11"/>
      <c r="AM99" s="11"/>
      <c r="AN99" s="11"/>
      <c r="AP99" s="16"/>
    </row>
    <row r="100" spans="1:42" s="8" customFormat="1" ht="15">
      <c r="A100" s="8">
        <v>97</v>
      </c>
      <c r="B100" s="8">
        <v>97</v>
      </c>
      <c r="C100" s="8" t="s">
        <v>108</v>
      </c>
      <c r="D100" s="9">
        <f>'D1'!D100*D$2</f>
        <v>0</v>
      </c>
      <c r="E100" s="9">
        <f>'D1'!E100*E$2</f>
        <v>0</v>
      </c>
      <c r="F100" s="9">
        <f>'D1'!F100*F$2</f>
        <v>0</v>
      </c>
      <c r="G100" s="9">
        <f>'D1'!G100*G$2</f>
        <v>0</v>
      </c>
      <c r="H100" s="9">
        <f>'D1'!H100*H$2</f>
        <v>0</v>
      </c>
      <c r="I100" s="9">
        <f>'D1'!I100*I$2</f>
        <v>0</v>
      </c>
      <c r="J100" s="9">
        <f>'D1'!J100*J$2</f>
        <v>0</v>
      </c>
      <c r="K100" s="9">
        <f>'D1'!K100*K$2</f>
        <v>0</v>
      </c>
      <c r="L100" s="9">
        <f>'D1'!L100*L$2</f>
        <v>0</v>
      </c>
      <c r="M100" s="9">
        <f>'D1'!M100*M$2</f>
        <v>0</v>
      </c>
      <c r="N100" s="9">
        <f>'D1'!N100*N$2</f>
        <v>3016.672185872907</v>
      </c>
      <c r="O100" s="9">
        <f>'D1'!O100*O$2</f>
        <v>0</v>
      </c>
      <c r="P100" s="9">
        <f>'D1'!P100*P$2</f>
        <v>24430.142864181482</v>
      </c>
      <c r="Q100" s="9">
        <f>'D1'!Q100*Q$2</f>
        <v>46075.54921920906</v>
      </c>
      <c r="R100" s="9">
        <f>'D1'!R100*R$2</f>
        <v>56913.46578335851</v>
      </c>
      <c r="S100" s="9">
        <f>'D1'!S100*S$2</f>
        <v>0</v>
      </c>
      <c r="T100" s="9">
        <f>'D1'!T100*T$2</f>
        <v>0</v>
      </c>
      <c r="U100" s="9">
        <f>'D1'!U100*U$2</f>
        <v>0</v>
      </c>
      <c r="V100" s="9">
        <f>'D1'!V100*V$2</f>
        <v>0</v>
      </c>
      <c r="W100" s="9">
        <f>'D1'!W100*W$2</f>
        <v>0</v>
      </c>
      <c r="X100" s="9">
        <f>'D1'!X100*X$2</f>
        <v>13747.8717710279</v>
      </c>
      <c r="Y100" s="9">
        <f>'D1'!Y100*Y$2</f>
        <v>0</v>
      </c>
      <c r="Z100" s="9">
        <f>'D1'!Z100*Z$2</f>
        <v>14811.504520500594</v>
      </c>
      <c r="AA100" s="9">
        <f>'D1'!AA100*AA$2</f>
        <v>0</v>
      </c>
      <c r="AB100" s="9">
        <f>'D1'!AB100*AB$2</f>
        <v>0</v>
      </c>
      <c r="AC100" s="9">
        <f>'D1'!AC100*AC$2</f>
        <v>0</v>
      </c>
      <c r="AD100" s="9">
        <f>'D1'!AD100*AD$2</f>
        <v>0</v>
      </c>
      <c r="AE100" s="9">
        <f>'D1'!AE100*AE$2</f>
        <v>0</v>
      </c>
      <c r="AF100" s="9">
        <f>'D1'!AF100*AF$2</f>
        <v>0</v>
      </c>
      <c r="AG100" s="9">
        <f>'D1'!AG100*AG$2</f>
        <v>0</v>
      </c>
      <c r="AH100" s="9">
        <f>'D1'!AH100*AH$2</f>
        <v>0</v>
      </c>
      <c r="AI100" s="9">
        <f>A!AI99*AI$2</f>
        <v>0</v>
      </c>
      <c r="AJ100" s="9"/>
      <c r="AK100" s="9"/>
      <c r="AL100" s="11"/>
      <c r="AM100" s="11"/>
      <c r="AN100" s="11"/>
      <c r="AP100" s="16"/>
    </row>
    <row r="101" spans="1:42" s="8" customFormat="1" ht="15">
      <c r="A101" s="8">
        <v>98</v>
      </c>
      <c r="B101" s="8">
        <v>98</v>
      </c>
      <c r="C101" s="8" t="s">
        <v>109</v>
      </c>
      <c r="D101" s="9">
        <f>'D1'!D101*D$2</f>
        <v>0</v>
      </c>
      <c r="E101" s="9">
        <f>'D1'!E101*E$2</f>
        <v>6139.252994798282</v>
      </c>
      <c r="F101" s="9">
        <f>'D1'!F101*F$2</f>
        <v>1019.8437995526458</v>
      </c>
      <c r="G101" s="9">
        <f>'D1'!G101*G$2</f>
        <v>0</v>
      </c>
      <c r="H101" s="9">
        <f>'D1'!H101*H$2</f>
        <v>0</v>
      </c>
      <c r="I101" s="9">
        <f>'D1'!I101*I$2</f>
        <v>0</v>
      </c>
      <c r="J101" s="9">
        <f>'D1'!J101*J$2</f>
        <v>0</v>
      </c>
      <c r="K101" s="9">
        <f>'D1'!K101*K$2</f>
        <v>0</v>
      </c>
      <c r="L101" s="9">
        <f>'D1'!L101*L$2</f>
        <v>0</v>
      </c>
      <c r="M101" s="9">
        <f>'D1'!M101*M$2</f>
        <v>0</v>
      </c>
      <c r="N101" s="9">
        <f>'D1'!N101*N$2</f>
        <v>126353.28804992662</v>
      </c>
      <c r="O101" s="9">
        <f>'D1'!O101*O$2</f>
        <v>0</v>
      </c>
      <c r="P101" s="9">
        <f>'D1'!P101*P$2</f>
        <v>642032.5078344317</v>
      </c>
      <c r="Q101" s="9">
        <f>'D1'!Q101*Q$2</f>
        <v>80513.02267106391</v>
      </c>
      <c r="R101" s="9">
        <f>'D1'!R101*R$2</f>
        <v>0</v>
      </c>
      <c r="S101" s="9">
        <f>'D1'!S101*S$2</f>
        <v>0</v>
      </c>
      <c r="T101" s="9">
        <f>'D1'!T101*T$2</f>
        <v>0</v>
      </c>
      <c r="U101" s="9">
        <f>'D1'!U101*U$2</f>
        <v>0</v>
      </c>
      <c r="V101" s="9">
        <f>'D1'!V101*V$2</f>
        <v>0</v>
      </c>
      <c r="W101" s="9">
        <f>'D1'!W101*W$2</f>
        <v>0</v>
      </c>
      <c r="X101" s="9">
        <f>'D1'!X101*X$2</f>
        <v>21990.675405541857</v>
      </c>
      <c r="Y101" s="9">
        <f>'D1'!Y101*Y$2</f>
        <v>0</v>
      </c>
      <c r="Z101" s="9">
        <f>'D1'!Z101*Z$2</f>
        <v>21662.044986151133</v>
      </c>
      <c r="AA101" s="9">
        <f>'D1'!AA101*AA$2</f>
        <v>0</v>
      </c>
      <c r="AB101" s="9">
        <f>'D1'!AB101*AB$2</f>
        <v>0</v>
      </c>
      <c r="AC101" s="9">
        <f>'D1'!AC101*AC$2</f>
        <v>0</v>
      </c>
      <c r="AD101" s="9">
        <f>'D1'!AD101*AD$2</f>
        <v>0</v>
      </c>
      <c r="AE101" s="9">
        <f>'D1'!AE101*AE$2</f>
        <v>0</v>
      </c>
      <c r="AF101" s="9">
        <f>'D1'!AF101*AF$2</f>
        <v>0</v>
      </c>
      <c r="AG101" s="9">
        <f>'D1'!AG101*AG$2</f>
        <v>0</v>
      </c>
      <c r="AH101" s="9">
        <f>'D1'!AH101*AH$2</f>
        <v>0</v>
      </c>
      <c r="AI101" s="9">
        <f>A!AI100*AI$2</f>
        <v>0</v>
      </c>
      <c r="AJ101" s="9"/>
      <c r="AK101" s="9"/>
      <c r="AL101" s="11"/>
      <c r="AM101" s="11"/>
      <c r="AN101" s="11"/>
      <c r="AP101" s="16"/>
    </row>
    <row r="102" spans="1:42" s="8" customFormat="1" ht="15">
      <c r="A102" s="8">
        <v>99</v>
      </c>
      <c r="B102" s="8">
        <v>99</v>
      </c>
      <c r="C102" s="8" t="s">
        <v>110</v>
      </c>
      <c r="D102" s="9">
        <f>'D1'!D102*D$2</f>
        <v>0</v>
      </c>
      <c r="E102" s="9">
        <f>'D1'!E102*E$2</f>
        <v>374.22666704798263</v>
      </c>
      <c r="F102" s="9">
        <f>'D1'!F102*F$2</f>
        <v>0</v>
      </c>
      <c r="G102" s="9">
        <f>'D1'!G102*G$2</f>
        <v>0</v>
      </c>
      <c r="H102" s="9">
        <f>'D1'!H102*H$2</f>
        <v>0</v>
      </c>
      <c r="I102" s="9">
        <f>'D1'!I102*I$2</f>
        <v>0</v>
      </c>
      <c r="J102" s="9">
        <f>'D1'!J102*J$2</f>
        <v>0</v>
      </c>
      <c r="K102" s="9">
        <f>'D1'!K102*K$2</f>
        <v>0</v>
      </c>
      <c r="L102" s="9">
        <f>'D1'!L102*L$2</f>
        <v>0</v>
      </c>
      <c r="M102" s="9">
        <f>'D1'!M102*M$2</f>
        <v>0</v>
      </c>
      <c r="N102" s="9">
        <f>'D1'!N102*N$2</f>
        <v>467948.5175485257</v>
      </c>
      <c r="O102" s="9">
        <f>'D1'!O102*O$2</f>
        <v>0</v>
      </c>
      <c r="P102" s="9">
        <f>'D1'!P102*P$2</f>
        <v>429206.4435305289</v>
      </c>
      <c r="Q102" s="9">
        <f>'D1'!Q102*Q$2</f>
        <v>98917.3892345017</v>
      </c>
      <c r="R102" s="9">
        <f>'D1'!R102*R$2</f>
        <v>1300.2129990461124</v>
      </c>
      <c r="S102" s="9">
        <f>'D1'!S102*S$2</f>
        <v>0</v>
      </c>
      <c r="T102" s="9">
        <f>'D1'!T102*T$2</f>
        <v>0</v>
      </c>
      <c r="U102" s="9">
        <f>'D1'!U102*U$2</f>
        <v>0</v>
      </c>
      <c r="V102" s="9">
        <f>'D1'!V102*V$2</f>
        <v>0</v>
      </c>
      <c r="W102" s="9">
        <f>'D1'!W102*W$2</f>
        <v>0</v>
      </c>
      <c r="X102" s="9">
        <f>'D1'!X102*X$2</f>
        <v>89768.12719381628</v>
      </c>
      <c r="Y102" s="9">
        <f>'D1'!Y102*Y$2</f>
        <v>0</v>
      </c>
      <c r="Z102" s="9">
        <f>'D1'!Z102*Z$2</f>
        <v>40015.074529800084</v>
      </c>
      <c r="AA102" s="9">
        <f>'D1'!AA102*AA$2</f>
        <v>0</v>
      </c>
      <c r="AB102" s="9">
        <f>'D1'!AB102*AB$2</f>
        <v>0</v>
      </c>
      <c r="AC102" s="9">
        <f>'D1'!AC102*AC$2</f>
        <v>0</v>
      </c>
      <c r="AD102" s="9">
        <f>'D1'!AD102*AD$2</f>
        <v>0</v>
      </c>
      <c r="AE102" s="9">
        <f>'D1'!AE102*AE$2</f>
        <v>0</v>
      </c>
      <c r="AF102" s="9">
        <f>'D1'!AF102*AF$2</f>
        <v>0</v>
      </c>
      <c r="AG102" s="9">
        <f>'D1'!AG102*AG$2</f>
        <v>0</v>
      </c>
      <c r="AH102" s="9">
        <f>'D1'!AH102*AH$2</f>
        <v>0</v>
      </c>
      <c r="AI102" s="9">
        <f>A!AI101*AI$2</f>
        <v>0</v>
      </c>
      <c r="AJ102" s="9"/>
      <c r="AK102" s="9"/>
      <c r="AL102" s="11"/>
      <c r="AM102" s="11"/>
      <c r="AN102" s="11"/>
      <c r="AP102" s="16"/>
    </row>
    <row r="103" spans="1:42" s="8" customFormat="1" ht="15">
      <c r="A103" s="8">
        <v>100</v>
      </c>
      <c r="B103" s="8">
        <v>100</v>
      </c>
      <c r="C103" s="8" t="s">
        <v>111</v>
      </c>
      <c r="D103" s="9">
        <f>'D1'!D103*D$2</f>
        <v>0</v>
      </c>
      <c r="E103" s="9">
        <f>'D1'!E103*E$2</f>
        <v>9804.73867671767</v>
      </c>
      <c r="F103" s="9">
        <f>'D1'!F103*F$2</f>
        <v>33477.78917001631</v>
      </c>
      <c r="G103" s="9">
        <f>'D1'!G103*G$2</f>
        <v>0</v>
      </c>
      <c r="H103" s="9">
        <f>'D1'!H103*H$2</f>
        <v>0</v>
      </c>
      <c r="I103" s="9">
        <f>'D1'!I103*I$2</f>
        <v>0</v>
      </c>
      <c r="J103" s="9">
        <f>'D1'!J103*J$2</f>
        <v>0</v>
      </c>
      <c r="K103" s="9">
        <f>'D1'!K103*K$2</f>
        <v>0</v>
      </c>
      <c r="L103" s="9">
        <f>'D1'!L103*L$2</f>
        <v>0</v>
      </c>
      <c r="M103" s="9">
        <f>'D1'!M103*M$2</f>
        <v>0</v>
      </c>
      <c r="N103" s="9">
        <f>'D1'!N103*N$2</f>
        <v>232481.7959250994</v>
      </c>
      <c r="O103" s="9">
        <f>'D1'!O103*O$2</f>
        <v>0</v>
      </c>
      <c r="P103" s="9">
        <f>'D1'!P103*P$2</f>
        <v>138967.71725173065</v>
      </c>
      <c r="Q103" s="9">
        <f>'D1'!Q103*Q$2</f>
        <v>86414.06777679455</v>
      </c>
      <c r="R103" s="9">
        <f>'D1'!R103*R$2</f>
        <v>0</v>
      </c>
      <c r="S103" s="9">
        <f>'D1'!S103*S$2</f>
        <v>0</v>
      </c>
      <c r="T103" s="9">
        <f>'D1'!T103*T$2</f>
        <v>0</v>
      </c>
      <c r="U103" s="9">
        <f>'D1'!U103*U$2</f>
        <v>0</v>
      </c>
      <c r="V103" s="9">
        <f>'D1'!V103*V$2</f>
        <v>0</v>
      </c>
      <c r="W103" s="9">
        <f>'D1'!W103*W$2</f>
        <v>0</v>
      </c>
      <c r="X103" s="9">
        <f>'D1'!X103*X$2</f>
        <v>508982.0255034912</v>
      </c>
      <c r="Y103" s="9">
        <f>'D1'!Y103*Y$2</f>
        <v>0</v>
      </c>
      <c r="Z103" s="9">
        <f>'D1'!Z103*Z$2</f>
        <v>1053470.45526975</v>
      </c>
      <c r="AA103" s="9">
        <f>'D1'!AA103*AA$2</f>
        <v>0</v>
      </c>
      <c r="AB103" s="9">
        <f>'D1'!AB103*AB$2</f>
        <v>0</v>
      </c>
      <c r="AC103" s="9">
        <f>'D1'!AC103*AC$2</f>
        <v>0</v>
      </c>
      <c r="AD103" s="9">
        <f>'D1'!AD103*AD$2</f>
        <v>0</v>
      </c>
      <c r="AE103" s="9">
        <f>'D1'!AE103*AE$2</f>
        <v>0</v>
      </c>
      <c r="AF103" s="9">
        <f>'D1'!AF103*AF$2</f>
        <v>0</v>
      </c>
      <c r="AG103" s="9">
        <f>'D1'!AG103*AG$2</f>
        <v>0</v>
      </c>
      <c r="AH103" s="9">
        <f>'D1'!AH103*AH$2</f>
        <v>0</v>
      </c>
      <c r="AI103" s="9">
        <f>A!AI102*AI$2</f>
        <v>0</v>
      </c>
      <c r="AJ103" s="9"/>
      <c r="AK103" s="9"/>
      <c r="AL103" s="11"/>
      <c r="AM103" s="11"/>
      <c r="AN103" s="11"/>
      <c r="AP103" s="16"/>
    </row>
    <row r="104" spans="1:42" s="8" customFormat="1" ht="15">
      <c r="A104" s="8">
        <v>101</v>
      </c>
      <c r="B104" s="8">
        <v>101</v>
      </c>
      <c r="C104" s="8" t="s">
        <v>112</v>
      </c>
      <c r="D104" s="9">
        <f>'D1'!D104*D$2</f>
        <v>0</v>
      </c>
      <c r="E104" s="9">
        <f>'D1'!E104*E$2</f>
        <v>36841.970152706526</v>
      </c>
      <c r="F104" s="9">
        <f>'D1'!F104*F$2</f>
        <v>0</v>
      </c>
      <c r="G104" s="9">
        <f>'D1'!G104*G$2</f>
        <v>0</v>
      </c>
      <c r="H104" s="9">
        <f>'D1'!H104*H$2</f>
        <v>0</v>
      </c>
      <c r="I104" s="9">
        <f>'D1'!I104*I$2</f>
        <v>0</v>
      </c>
      <c r="J104" s="9">
        <f>'D1'!J104*J$2</f>
        <v>0</v>
      </c>
      <c r="K104" s="9">
        <f>'D1'!K104*K$2</f>
        <v>0</v>
      </c>
      <c r="L104" s="9">
        <f>'D1'!L104*L$2</f>
        <v>0</v>
      </c>
      <c r="M104" s="9">
        <f>'D1'!M104*M$2</f>
        <v>0</v>
      </c>
      <c r="N104" s="9">
        <f>'D1'!N104*N$2</f>
        <v>127583.08650806015</v>
      </c>
      <c r="O104" s="9">
        <f>'D1'!O104*O$2</f>
        <v>0</v>
      </c>
      <c r="P104" s="9">
        <f>'D1'!P104*P$2</f>
        <v>132608.2711024394</v>
      </c>
      <c r="Q104" s="9">
        <f>'D1'!Q104*Q$2</f>
        <v>24680.698956561122</v>
      </c>
      <c r="R104" s="9">
        <f>'D1'!R104*R$2</f>
        <v>0</v>
      </c>
      <c r="S104" s="9">
        <f>'D1'!S104*S$2</f>
        <v>0</v>
      </c>
      <c r="T104" s="9">
        <f>'D1'!T104*T$2</f>
        <v>0</v>
      </c>
      <c r="U104" s="9">
        <f>'D1'!U104*U$2</f>
        <v>0</v>
      </c>
      <c r="V104" s="9">
        <f>'D1'!V104*V$2</f>
        <v>0</v>
      </c>
      <c r="W104" s="9">
        <f>'D1'!W104*W$2</f>
        <v>0</v>
      </c>
      <c r="X104" s="9">
        <f>'D1'!X104*X$2</f>
        <v>65972.02621662429</v>
      </c>
      <c r="Y104" s="9">
        <f>'D1'!Y104*Y$2</f>
        <v>0</v>
      </c>
      <c r="Z104" s="9">
        <f>'D1'!Z104*Z$2</f>
        <v>358275.5941230002</v>
      </c>
      <c r="AA104" s="9">
        <f>'D1'!AA104*AA$2</f>
        <v>0</v>
      </c>
      <c r="AB104" s="9">
        <f>'D1'!AB104*AB$2</f>
        <v>0</v>
      </c>
      <c r="AC104" s="9">
        <f>'D1'!AC104*AC$2</f>
        <v>0</v>
      </c>
      <c r="AD104" s="9">
        <f>'D1'!AD104*AD$2</f>
        <v>0</v>
      </c>
      <c r="AE104" s="9">
        <f>'D1'!AE104*AE$2</f>
        <v>0</v>
      </c>
      <c r="AF104" s="9">
        <f>'D1'!AF104*AF$2</f>
        <v>0</v>
      </c>
      <c r="AG104" s="9">
        <f>'D1'!AG104*AG$2</f>
        <v>0</v>
      </c>
      <c r="AH104" s="9">
        <f>'D1'!AH104*AH$2</f>
        <v>0</v>
      </c>
      <c r="AI104" s="9">
        <f>A!AI103*AI$2</f>
        <v>0</v>
      </c>
      <c r="AJ104" s="9"/>
      <c r="AK104" s="9"/>
      <c r="AL104" s="11"/>
      <c r="AM104" s="11"/>
      <c r="AN104" s="11"/>
      <c r="AP104" s="16"/>
    </row>
    <row r="105" spans="1:42" s="8" customFormat="1" ht="15">
      <c r="A105" s="8">
        <v>102</v>
      </c>
      <c r="B105" s="8">
        <v>102</v>
      </c>
      <c r="C105" s="8" t="s">
        <v>113</v>
      </c>
      <c r="D105" s="9">
        <f>'D1'!D105*D$2</f>
        <v>0</v>
      </c>
      <c r="E105" s="9">
        <f>'D1'!E105*E$2</f>
        <v>17392.506960354294</v>
      </c>
      <c r="F105" s="9">
        <f>'D1'!F105*F$2</f>
        <v>11413.928912868127</v>
      </c>
      <c r="G105" s="9">
        <f>'D1'!G105*G$2</f>
        <v>0</v>
      </c>
      <c r="H105" s="9">
        <f>'D1'!H105*H$2</f>
        <v>0</v>
      </c>
      <c r="I105" s="9">
        <f>'D1'!I105*I$2</f>
        <v>0</v>
      </c>
      <c r="J105" s="9">
        <f>'D1'!J105*J$2</f>
        <v>0</v>
      </c>
      <c r="K105" s="9">
        <f>'D1'!K105*K$2</f>
        <v>0</v>
      </c>
      <c r="L105" s="9">
        <f>'D1'!L105*L$2</f>
        <v>0</v>
      </c>
      <c r="M105" s="9">
        <f>'D1'!M105*M$2</f>
        <v>0</v>
      </c>
      <c r="N105" s="9">
        <f>'D1'!N105*N$2</f>
        <v>213799.74387146436</v>
      </c>
      <c r="O105" s="9">
        <f>'D1'!O105*O$2</f>
        <v>13762.994744655527</v>
      </c>
      <c r="P105" s="9">
        <f>'D1'!P105*P$2</f>
        <v>1046493.1450851087</v>
      </c>
      <c r="Q105" s="9">
        <f>'D1'!Q105*Q$2</f>
        <v>99554.68264657583</v>
      </c>
      <c r="R105" s="9">
        <f>'D1'!R105*R$2</f>
        <v>16229.851733726111</v>
      </c>
      <c r="S105" s="9">
        <f>'D1'!S105*S$2</f>
        <v>0</v>
      </c>
      <c r="T105" s="9">
        <f>'D1'!T105*T$2</f>
        <v>0</v>
      </c>
      <c r="U105" s="9">
        <f>'D1'!U105*U$2</f>
        <v>0</v>
      </c>
      <c r="V105" s="9">
        <f>'D1'!V105*V$2</f>
        <v>0</v>
      </c>
      <c r="W105" s="9">
        <f>'D1'!W105*W$2</f>
        <v>0</v>
      </c>
      <c r="X105" s="9">
        <f>'D1'!X105*X$2</f>
        <v>52224.15444559639</v>
      </c>
      <c r="Y105" s="9">
        <f>'D1'!Y105*Y$2</f>
        <v>0</v>
      </c>
      <c r="Z105" s="9">
        <f>'D1'!Z105*Z$2</f>
        <v>317551.2775222494</v>
      </c>
      <c r="AA105" s="9">
        <f>'D1'!AA105*AA$2</f>
        <v>0</v>
      </c>
      <c r="AB105" s="9">
        <f>'D1'!AB105*AB$2</f>
        <v>0</v>
      </c>
      <c r="AC105" s="9">
        <f>'D1'!AC105*AC$2</f>
        <v>0</v>
      </c>
      <c r="AD105" s="9">
        <f>'D1'!AD105*AD$2</f>
        <v>0</v>
      </c>
      <c r="AE105" s="9">
        <f>'D1'!AE105*AE$2</f>
        <v>0</v>
      </c>
      <c r="AF105" s="9">
        <f>'D1'!AF105*AF$2</f>
        <v>0</v>
      </c>
      <c r="AG105" s="9">
        <f>'D1'!AG105*AG$2</f>
        <v>0</v>
      </c>
      <c r="AH105" s="9">
        <f>'D1'!AH105*AH$2</f>
        <v>0</v>
      </c>
      <c r="AI105" s="9">
        <f>A!AI104*AI$2</f>
        <v>0</v>
      </c>
      <c r="AJ105" s="9"/>
      <c r="AK105" s="9"/>
      <c r="AL105" s="11"/>
      <c r="AM105" s="11"/>
      <c r="AN105" s="11"/>
      <c r="AP105" s="16"/>
    </row>
    <row r="106" spans="1:256" s="8" customFormat="1" ht="15">
      <c r="A106" s="8">
        <v>103</v>
      </c>
      <c r="B106" s="8">
        <v>103</v>
      </c>
      <c r="C106" s="8" t="s">
        <v>114</v>
      </c>
      <c r="D106" s="9">
        <f>'D1'!D106*D$2</f>
        <v>0</v>
      </c>
      <c r="E106" s="9">
        <f>'D1'!E106*E$2</f>
        <v>0</v>
      </c>
      <c r="F106" s="9">
        <f>'D1'!F106*F$2</f>
        <v>0</v>
      </c>
      <c r="G106" s="9">
        <f>'D1'!G106*G$2</f>
        <v>0</v>
      </c>
      <c r="H106" s="9">
        <f>'D1'!H106*H$2</f>
        <v>0</v>
      </c>
      <c r="I106" s="9">
        <f>'D1'!I106*I$2</f>
        <v>0</v>
      </c>
      <c r="J106" s="9">
        <f>'D1'!J106*J$2</f>
        <v>0</v>
      </c>
      <c r="K106" s="9">
        <f>'D1'!K106*K$2</f>
        <v>0</v>
      </c>
      <c r="L106" s="9">
        <f>'D1'!L106*L$2</f>
        <v>0</v>
      </c>
      <c r="M106" s="9">
        <f>'D1'!M106*M$2</f>
        <v>0</v>
      </c>
      <c r="N106" s="9">
        <f>'D1'!N106*N$2</f>
        <v>0</v>
      </c>
      <c r="O106" s="9">
        <f>'D1'!O106*O$2</f>
        <v>0</v>
      </c>
      <c r="P106" s="9">
        <f>'D1'!P106*P$2</f>
        <v>0</v>
      </c>
      <c r="Q106" s="9">
        <f>'D1'!Q106*Q$2</f>
        <v>0</v>
      </c>
      <c r="R106" s="9">
        <f>'D1'!R106*R$2</f>
        <v>0</v>
      </c>
      <c r="S106" s="9">
        <f>'D1'!S106*S$2</f>
        <v>0</v>
      </c>
      <c r="T106" s="9">
        <f>'D1'!T106*T$2</f>
        <v>0</v>
      </c>
      <c r="U106" s="9">
        <f>'D1'!U106*U$2</f>
        <v>0</v>
      </c>
      <c r="V106" s="9">
        <f>'D1'!V106*V$2</f>
        <v>0</v>
      </c>
      <c r="W106" s="9">
        <f>'D1'!W106*W$2</f>
        <v>0</v>
      </c>
      <c r="X106" s="9">
        <f>'D1'!X106*X$2</f>
        <v>0</v>
      </c>
      <c r="Y106" s="9">
        <f>'D1'!Y106*Y$2</f>
        <v>0</v>
      </c>
      <c r="Z106" s="9">
        <f>'D1'!Z106*Z$2</f>
        <v>0</v>
      </c>
      <c r="AA106" s="9">
        <f>'D1'!AA106*AA$2</f>
        <v>0</v>
      </c>
      <c r="AB106" s="9">
        <f>'D1'!AB106*AB$2</f>
        <v>0</v>
      </c>
      <c r="AC106" s="9">
        <f>'D1'!AC106*AC$2</f>
        <v>0</v>
      </c>
      <c r="AD106" s="9">
        <f>'D1'!AD106*AD$2</f>
        <v>0</v>
      </c>
      <c r="AE106" s="9">
        <f>'D1'!AE106*AE$2</f>
        <v>0</v>
      </c>
      <c r="AF106" s="9">
        <f>'D1'!AF106*AF$2</f>
        <v>0</v>
      </c>
      <c r="AG106" s="9">
        <f>'D1'!AG106*AG$2</f>
        <v>0</v>
      </c>
      <c r="AH106" s="9">
        <f>'D1'!AH106*AH$2</f>
        <v>0</v>
      </c>
      <c r="AI106" s="9">
        <f>A!AI105*AI$2</f>
        <v>0</v>
      </c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  <c r="IT106" s="9"/>
      <c r="IU106" s="9"/>
      <c r="IV106" s="9"/>
    </row>
    <row r="107" spans="1:256" s="8" customFormat="1" ht="15">
      <c r="A107" s="8">
        <v>104</v>
      </c>
      <c r="B107" s="8">
        <v>104</v>
      </c>
      <c r="C107" s="8" t="s">
        <v>115</v>
      </c>
      <c r="D107" s="9">
        <f>'D1'!D107*D$2</f>
        <v>0</v>
      </c>
      <c r="E107" s="9">
        <f>'D1'!E107*E$2</f>
        <v>9998.949412543374</v>
      </c>
      <c r="F107" s="9">
        <f>'D1'!F107*F$2</f>
        <v>1721.871692820358</v>
      </c>
      <c r="G107" s="9">
        <f>'D1'!G107*G$2</f>
        <v>0</v>
      </c>
      <c r="H107" s="9">
        <f>'D1'!H107*H$2</f>
        <v>0</v>
      </c>
      <c r="I107" s="9">
        <f>'D1'!I107*I$2</f>
        <v>0</v>
      </c>
      <c r="J107" s="9">
        <f>'D1'!J107*J$2</f>
        <v>0</v>
      </c>
      <c r="K107" s="9">
        <f>'D1'!K107*K$2</f>
        <v>0</v>
      </c>
      <c r="L107" s="9">
        <f>'D1'!L107*L$2</f>
        <v>0</v>
      </c>
      <c r="M107" s="9">
        <f>'D1'!M107*M$2</f>
        <v>0</v>
      </c>
      <c r="N107" s="9">
        <f>'D1'!N107*N$2</f>
        <v>2154.9818095537426</v>
      </c>
      <c r="O107" s="9">
        <f>'D1'!O107*O$2</f>
        <v>142110.66695546723</v>
      </c>
      <c r="P107" s="9">
        <f>'D1'!P107*P$2</f>
        <v>93887.81107564681</v>
      </c>
      <c r="Q107" s="9">
        <f>'D1'!Q107*Q$2</f>
        <v>105485.61174002262</v>
      </c>
      <c r="R107" s="9">
        <f>'D1'!R107*R$2</f>
        <v>61064.389446495064</v>
      </c>
      <c r="S107" s="9">
        <f>'D1'!S107*S$2</f>
        <v>0</v>
      </c>
      <c r="T107" s="9">
        <f>'D1'!T107*T$2</f>
        <v>0</v>
      </c>
      <c r="U107" s="9">
        <f>'D1'!U107*U$2</f>
        <v>0</v>
      </c>
      <c r="V107" s="9">
        <f>'D1'!V107*V$2</f>
        <v>0</v>
      </c>
      <c r="W107" s="9">
        <f>'D1'!W107*W$2</f>
        <v>0</v>
      </c>
      <c r="X107" s="9">
        <f>'D1'!X107*X$2</f>
        <v>11883.251918337115</v>
      </c>
      <c r="Y107" s="9">
        <f>'D1'!Y107*Y$2</f>
        <v>0</v>
      </c>
      <c r="Z107" s="9">
        <f>'D1'!Z107*Z$2</f>
        <v>3504.042370350252</v>
      </c>
      <c r="AA107" s="9">
        <f>'D1'!AA107*AA$2</f>
        <v>0</v>
      </c>
      <c r="AB107" s="9">
        <f>'D1'!AB107*AB$2</f>
        <v>0</v>
      </c>
      <c r="AC107" s="9">
        <f>'D1'!AC107*AC$2</f>
        <v>0</v>
      </c>
      <c r="AD107" s="9">
        <f>'D1'!AD107*AD$2</f>
        <v>0</v>
      </c>
      <c r="AE107" s="9">
        <f>'D1'!AE107*AE$2</f>
        <v>0</v>
      </c>
      <c r="AF107" s="9">
        <f>'D1'!AF107*AF$2</f>
        <v>0</v>
      </c>
      <c r="AG107" s="9">
        <f>'D1'!AG107*AG$2</f>
        <v>0</v>
      </c>
      <c r="AH107" s="9">
        <f>'D1'!AH107*AH$2</f>
        <v>0</v>
      </c>
      <c r="AI107" s="9">
        <f>A!AI106*AI$2</f>
        <v>39435.092664093376</v>
      </c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9"/>
      <c r="IU107" s="9"/>
      <c r="IV107" s="9"/>
    </row>
    <row r="108" spans="1:256" s="6" customFormat="1" ht="15">
      <c r="A108" s="6">
        <v>105</v>
      </c>
      <c r="C108" s="6" t="s">
        <v>116</v>
      </c>
      <c r="D108" s="7">
        <f aca="true" t="shared" si="0" ref="D108:AI108">SUM(D4:D107)</f>
        <v>9550350.192658812</v>
      </c>
      <c r="E108" s="7">
        <f t="shared" si="0"/>
        <v>52843347.547953755</v>
      </c>
      <c r="F108" s="7">
        <f t="shared" si="0"/>
        <v>6167202.010852205</v>
      </c>
      <c r="G108" s="7">
        <f t="shared" si="0"/>
        <v>28055882.27974023</v>
      </c>
      <c r="H108" s="7">
        <f t="shared" si="0"/>
        <v>3695836.4214501977</v>
      </c>
      <c r="I108" s="7">
        <f t="shared" si="0"/>
        <v>13282308.920098606</v>
      </c>
      <c r="J108" s="7">
        <f t="shared" si="0"/>
        <v>-13282308.920098605</v>
      </c>
      <c r="K108" s="7">
        <f t="shared" si="0"/>
        <v>2086809.6438055814</v>
      </c>
      <c r="L108" s="7">
        <f t="shared" si="0"/>
        <v>-2086809.6438055823</v>
      </c>
      <c r="M108" s="7">
        <f t="shared" si="0"/>
        <v>6281497.870897035</v>
      </c>
      <c r="N108" s="7">
        <f t="shared" si="0"/>
        <v>22592879.934561748</v>
      </c>
      <c r="O108" s="7">
        <f t="shared" si="0"/>
        <v>39178971.77379221</v>
      </c>
      <c r="P108" s="7">
        <f t="shared" si="0"/>
        <v>9431824.499258833</v>
      </c>
      <c r="Q108" s="7">
        <f t="shared" si="0"/>
        <v>28674879.0187658</v>
      </c>
      <c r="R108" s="7">
        <f t="shared" si="0"/>
        <v>13344119.313360695</v>
      </c>
      <c r="S108" s="7">
        <f t="shared" si="0"/>
        <v>7761088.537452114</v>
      </c>
      <c r="T108" s="7">
        <f t="shared" si="0"/>
        <v>85484.02562800965</v>
      </c>
      <c r="U108" s="7">
        <f t="shared" si="0"/>
        <v>8981096.094289558</v>
      </c>
      <c r="V108" s="7">
        <f t="shared" si="0"/>
        <v>2306954.442759997</v>
      </c>
      <c r="W108" s="7">
        <f t="shared" si="0"/>
        <v>3500424.4569545276</v>
      </c>
      <c r="X108" s="7">
        <f t="shared" si="0"/>
        <v>7182016.595841603</v>
      </c>
      <c r="Y108" s="7">
        <f t="shared" si="0"/>
        <v>29862226.220098883</v>
      </c>
      <c r="Z108" s="7">
        <f t="shared" si="0"/>
        <v>9118960.158450598</v>
      </c>
      <c r="AA108" s="7">
        <f t="shared" si="0"/>
        <v>4722436.69345</v>
      </c>
      <c r="AB108" s="7">
        <f t="shared" si="0"/>
        <v>122253.13917839999</v>
      </c>
      <c r="AC108" s="7">
        <f t="shared" si="0"/>
        <v>452084.45454545453</v>
      </c>
      <c r="AD108" s="7">
        <f t="shared" si="0"/>
        <v>3555240.000000001</v>
      </c>
      <c r="AE108" s="7">
        <f t="shared" si="0"/>
        <v>3206782.163426742</v>
      </c>
      <c r="AF108" s="7">
        <f t="shared" si="0"/>
        <v>27082.483096341155</v>
      </c>
      <c r="AG108" s="7">
        <f t="shared" si="0"/>
        <v>0</v>
      </c>
      <c r="AH108" s="7">
        <f t="shared" si="0"/>
        <v>0</v>
      </c>
      <c r="AI108" s="7">
        <f t="shared" si="0"/>
        <v>13680215.833899613</v>
      </c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4:256" s="8" customFormat="1" ht="15"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</row>
    <row r="110" spans="1:256" s="8" customFormat="1" ht="15">
      <c r="A110" s="8">
        <v>106</v>
      </c>
      <c r="C110" s="8" t="s">
        <v>192</v>
      </c>
      <c r="D110" s="9">
        <f>'D1'!D110*D$2</f>
        <v>0</v>
      </c>
      <c r="E110" s="9">
        <f>'D1'!E110*E$2</f>
        <v>0</v>
      </c>
      <c r="F110" s="9">
        <f>'D1'!F110*F$2</f>
        <v>0</v>
      </c>
      <c r="G110" s="9">
        <f>'D1'!G110*G$2</f>
        <v>0</v>
      </c>
      <c r="H110" s="9">
        <f>'D1'!H110*H$2</f>
        <v>0</v>
      </c>
      <c r="I110" s="9">
        <f>'D1'!I110*I$2</f>
        <v>0</v>
      </c>
      <c r="J110" s="9">
        <f>'D1'!J110*J$2</f>
        <v>0</v>
      </c>
      <c r="K110" s="9">
        <f>'D1'!K110*K$2</f>
        <v>0</v>
      </c>
      <c r="L110" s="9">
        <f>'D1'!L110*L$2</f>
        <v>0</v>
      </c>
      <c r="M110" s="9">
        <f>'D1'!M110*M$2</f>
        <v>0</v>
      </c>
      <c r="N110" s="9">
        <f>'D1'!N110*N$2</f>
        <v>0</v>
      </c>
      <c r="O110" s="9">
        <f>'D1'!O110*O$2</f>
        <v>0</v>
      </c>
      <c r="P110" s="9">
        <f>'D1'!P110*P$2</f>
        <v>380290.330866206</v>
      </c>
      <c r="Q110" s="9">
        <f>'D1'!Q110*Q$2</f>
        <v>0</v>
      </c>
      <c r="R110" s="9">
        <f>'D1'!R110*R$2</f>
        <v>0</v>
      </c>
      <c r="S110" s="9">
        <f>'D1'!S110*S$2</f>
        <v>0</v>
      </c>
      <c r="T110" s="9">
        <f>'D1'!T110*T$2</f>
        <v>0</v>
      </c>
      <c r="U110" s="9">
        <f>'D1'!U110*U$2</f>
        <v>0</v>
      </c>
      <c r="V110" s="9">
        <f>'D1'!V110*V$2</f>
        <v>0</v>
      </c>
      <c r="W110" s="9">
        <f>'D1'!W110*W$2</f>
        <v>0</v>
      </c>
      <c r="X110" s="9">
        <f>'D1'!X110*X$2</f>
        <v>0</v>
      </c>
      <c r="Y110" s="9">
        <f>'D1'!Y110*Y$2</f>
        <v>0</v>
      </c>
      <c r="Z110" s="9">
        <f>'D1'!Z110*Z$2</f>
        <v>6238.519025399999</v>
      </c>
      <c r="AA110" s="9">
        <f>'D1'!AA110*AA$2</f>
        <v>0</v>
      </c>
      <c r="AB110" s="9">
        <f>'D1'!AB110*AB$2</f>
        <v>0</v>
      </c>
      <c r="AC110" s="9">
        <f>'D1'!AC110*AC$2</f>
        <v>0</v>
      </c>
      <c r="AD110" s="9">
        <f>'D1'!AD110*AD$2</f>
        <v>0</v>
      </c>
      <c r="AE110" s="9">
        <f>'D1'!AE110*AE$2</f>
        <v>0</v>
      </c>
      <c r="AF110" s="9">
        <f>'D1'!AF110*AF$2</f>
        <v>0</v>
      </c>
      <c r="AG110" s="9">
        <f>'D1'!AG110*AG$2</f>
        <v>0</v>
      </c>
      <c r="AH110" s="9">
        <f>'D1'!AH110*AH$2</f>
        <v>0</v>
      </c>
      <c r="AI110" s="9">
        <f>A!AI109*AI$2</f>
        <v>0</v>
      </c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  <c r="IT110" s="9"/>
      <c r="IU110" s="9"/>
      <c r="IV110" s="9"/>
    </row>
    <row r="111" spans="1:256" ht="15">
      <c r="A111" s="4">
        <v>107</v>
      </c>
      <c r="C111" s="4" t="s">
        <v>117</v>
      </c>
      <c r="D111" s="3">
        <f>'D1'!D111*D$2</f>
        <v>0</v>
      </c>
      <c r="E111" s="3">
        <f>'D1'!E111*E$2</f>
        <v>3110.5978652571043</v>
      </c>
      <c r="F111" s="3">
        <f>'D1'!F111*F$2</f>
        <v>0</v>
      </c>
      <c r="G111" s="3">
        <f>'D1'!G111*G$2</f>
        <v>0</v>
      </c>
      <c r="H111" s="3">
        <f>'D1'!H111*H$2</f>
        <v>0</v>
      </c>
      <c r="I111" s="3">
        <f>'D1'!I111*I$2</f>
        <v>0</v>
      </c>
      <c r="J111" s="3">
        <f>'D1'!J111*J$2</f>
        <v>0</v>
      </c>
      <c r="K111" s="3">
        <f>'D1'!K111*K$2</f>
        <v>0</v>
      </c>
      <c r="L111" s="3">
        <f>'D1'!L111*L$2</f>
        <v>0</v>
      </c>
      <c r="M111" s="3">
        <f>'D1'!M111*M$2</f>
        <v>0</v>
      </c>
      <c r="N111" s="3">
        <f>'D1'!N111*N$2</f>
        <v>0</v>
      </c>
      <c r="O111" s="3">
        <f>'D1'!O111*O$2</f>
        <v>0</v>
      </c>
      <c r="P111" s="3">
        <f>'D1'!P111*P$2</f>
        <v>10731350.68445411</v>
      </c>
      <c r="Q111" s="3">
        <f>'D1'!Q111*Q$2</f>
        <v>1906253.706832438</v>
      </c>
      <c r="R111" s="3">
        <f>'D1'!R111*R$2</f>
        <v>23391150.569794547</v>
      </c>
      <c r="S111" s="3">
        <f>'D1'!S111*S$2</f>
        <v>0</v>
      </c>
      <c r="T111" s="3">
        <f>'D1'!T111*T$2</f>
        <v>0</v>
      </c>
      <c r="U111" s="3">
        <f>'D1'!U111*U$2</f>
        <v>0</v>
      </c>
      <c r="V111" s="3">
        <f>'D1'!V111*V$2</f>
        <v>0</v>
      </c>
      <c r="W111" s="3">
        <f>'D1'!W111*W$2</f>
        <v>0</v>
      </c>
      <c r="X111" s="3">
        <f>'D1'!X111*X$2</f>
        <v>4893872.386229538</v>
      </c>
      <c r="Y111" s="3">
        <f>'D1'!Y111*Y$2</f>
        <v>0</v>
      </c>
      <c r="Z111" s="3">
        <f>'D1'!Z111*Z$2</f>
        <v>5956504.816730849</v>
      </c>
      <c r="AA111" s="3">
        <f>'D1'!AA111*AA$2</f>
        <v>0</v>
      </c>
      <c r="AB111" s="3">
        <f>'D1'!AB111*AB$2</f>
        <v>0</v>
      </c>
      <c r="AC111" s="3">
        <f>'D1'!AC111*AC$2</f>
        <v>0</v>
      </c>
      <c r="AD111" s="3">
        <f>'D1'!AD111*AD$2</f>
        <v>0</v>
      </c>
      <c r="AE111" s="3">
        <f>'D1'!AE111*AE$2</f>
        <v>0</v>
      </c>
      <c r="AF111" s="3">
        <f>'D1'!AF111*AF$2</f>
        <v>0</v>
      </c>
      <c r="AG111" s="3">
        <f>'D1'!AG111*AG$2</f>
        <v>0</v>
      </c>
      <c r="AH111" s="3">
        <f>'D1'!AH111*AH$2</f>
        <v>0</v>
      </c>
      <c r="AI111" s="9">
        <f>A!AI110*AI$2</f>
        <v>0</v>
      </c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256" ht="15">
      <c r="A112" s="6"/>
      <c r="B112" s="6"/>
      <c r="C112" s="6" t="s">
        <v>221</v>
      </c>
      <c r="D112" s="7">
        <f>D108+D110+D111</f>
        <v>9550350.192658812</v>
      </c>
      <c r="E112" s="7">
        <f aca="true" t="shared" si="1" ref="E112:AI112">E108+E110+E111</f>
        <v>52846458.14581901</v>
      </c>
      <c r="F112" s="7">
        <f t="shared" si="1"/>
        <v>6167202.010852205</v>
      </c>
      <c r="G112" s="7">
        <f t="shared" si="1"/>
        <v>28055882.27974023</v>
      </c>
      <c r="H112" s="7">
        <f t="shared" si="1"/>
        <v>3695836.4214501977</v>
      </c>
      <c r="I112" s="7">
        <f t="shared" si="1"/>
        <v>13282308.920098606</v>
      </c>
      <c r="J112" s="7">
        <f t="shared" si="1"/>
        <v>-13282308.920098605</v>
      </c>
      <c r="K112" s="7">
        <f t="shared" si="1"/>
        <v>2086809.6438055814</v>
      </c>
      <c r="L112" s="7">
        <f t="shared" si="1"/>
        <v>-2086809.6438055823</v>
      </c>
      <c r="M112" s="7">
        <f t="shared" si="1"/>
        <v>6281497.870897035</v>
      </c>
      <c r="N112" s="7">
        <f t="shared" si="1"/>
        <v>22592879.934561748</v>
      </c>
      <c r="O112" s="7">
        <f t="shared" si="1"/>
        <v>39178971.77379221</v>
      </c>
      <c r="P112" s="7">
        <f t="shared" si="1"/>
        <v>20543465.514579147</v>
      </c>
      <c r="Q112" s="7">
        <f t="shared" si="1"/>
        <v>30581132.72559824</v>
      </c>
      <c r="R112" s="7">
        <f t="shared" si="1"/>
        <v>36735269.88315524</v>
      </c>
      <c r="S112" s="7">
        <f t="shared" si="1"/>
        <v>7761088.537452114</v>
      </c>
      <c r="T112" s="7">
        <f t="shared" si="1"/>
        <v>85484.02562800965</v>
      </c>
      <c r="U112" s="7">
        <f t="shared" si="1"/>
        <v>8981096.094289558</v>
      </c>
      <c r="V112" s="7">
        <f t="shared" si="1"/>
        <v>2306954.442759997</v>
      </c>
      <c r="W112" s="7">
        <f t="shared" si="1"/>
        <v>3500424.4569545276</v>
      </c>
      <c r="X112" s="7">
        <f t="shared" si="1"/>
        <v>12075888.982071143</v>
      </c>
      <c r="Y112" s="7">
        <f t="shared" si="1"/>
        <v>29862226.220098883</v>
      </c>
      <c r="Z112" s="7">
        <f t="shared" si="1"/>
        <v>15081703.494206848</v>
      </c>
      <c r="AA112" s="7">
        <f t="shared" si="1"/>
        <v>4722436.69345</v>
      </c>
      <c r="AB112" s="7">
        <f t="shared" si="1"/>
        <v>122253.13917839999</v>
      </c>
      <c r="AC112" s="7">
        <f t="shared" si="1"/>
        <v>452084.45454545453</v>
      </c>
      <c r="AD112" s="7">
        <f t="shared" si="1"/>
        <v>3555240.000000001</v>
      </c>
      <c r="AE112" s="7">
        <f t="shared" si="1"/>
        <v>3206782.163426742</v>
      </c>
      <c r="AF112" s="7">
        <f t="shared" si="1"/>
        <v>27082.483096341155</v>
      </c>
      <c r="AG112" s="7">
        <f t="shared" si="1"/>
        <v>0</v>
      </c>
      <c r="AH112" s="7">
        <f t="shared" si="1"/>
        <v>0</v>
      </c>
      <c r="AI112" s="7">
        <f t="shared" si="1"/>
        <v>13680215.833899613</v>
      </c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  <c r="IT112" s="9"/>
      <c r="IU112" s="9"/>
      <c r="IV112" s="9"/>
    </row>
    <row r="113" spans="36:256" ht="15"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  <c r="IT113" s="9"/>
      <c r="IU113" s="9"/>
      <c r="IV113" s="9"/>
    </row>
    <row r="114" spans="4:256" ht="15"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4:36" ht="15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IV113"/>
  <sheetViews>
    <sheetView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00390625" style="4" customWidth="1"/>
    <col min="3" max="3" width="25.625" style="4" customWidth="1"/>
    <col min="4" max="4" width="11.25390625" style="4" bestFit="1" customWidth="1"/>
    <col min="5" max="5" width="21.50390625" style="4" bestFit="1" customWidth="1"/>
    <col min="6" max="6" width="19.375" style="4" bestFit="1" customWidth="1"/>
    <col min="7" max="7" width="22.75390625" style="4" bestFit="1" customWidth="1"/>
    <col min="8" max="8" width="27.50390625" style="4" bestFit="1" customWidth="1"/>
    <col min="9" max="10" width="6.50390625" style="4" bestFit="1" customWidth="1"/>
    <col min="11" max="11" width="21.50390625" style="4" bestFit="1" customWidth="1"/>
    <col min="12" max="12" width="22.75390625" style="4" bestFit="1" customWidth="1"/>
    <col min="13" max="13" width="27.50390625" style="4" bestFit="1" customWidth="1"/>
    <col min="14" max="14" width="6.50390625" style="4" bestFit="1" customWidth="1"/>
    <col min="15" max="15" width="13.50390625" style="4" bestFit="1" customWidth="1"/>
    <col min="16" max="16" width="10.50390625" style="4" customWidth="1"/>
    <col min="17" max="17" width="9.625" style="4" customWidth="1"/>
    <col min="18" max="18" width="10.50390625" style="4" customWidth="1"/>
    <col min="19" max="19" width="9.75390625" style="4" customWidth="1"/>
    <col min="20" max="20" width="9.625" style="4" customWidth="1"/>
    <col min="21" max="22" width="9.75390625" style="4" customWidth="1"/>
    <col min="23" max="23" width="10.125" style="4" customWidth="1"/>
    <col min="24" max="24" width="9.125" style="3" bestFit="1" customWidth="1"/>
    <col min="25" max="25" width="9.125" style="3" customWidth="1"/>
    <col min="26" max="26" width="10.125" style="3" bestFit="1" customWidth="1"/>
    <col min="27" max="29" width="9.75390625" style="4" customWidth="1"/>
    <col min="30" max="30" width="9.125" style="4" bestFit="1" customWidth="1"/>
    <col min="31" max="31" width="9.00390625" style="4" customWidth="1"/>
    <col min="32" max="32" width="9.375" style="4" customWidth="1"/>
    <col min="33" max="36" width="9.00390625" style="4" customWidth="1"/>
    <col min="37" max="37" width="11.375" style="3" bestFit="1" customWidth="1"/>
    <col min="38" max="38" width="9.00390625" style="5" customWidth="1"/>
    <col min="39" max="16384" width="9.00390625" style="4" customWidth="1"/>
  </cols>
  <sheetData>
    <row r="1" spans="1:15" ht="18">
      <c r="A1" s="35" t="s">
        <v>160</v>
      </c>
      <c r="B1" s="42" t="s">
        <v>253</v>
      </c>
      <c r="C1" s="22" t="s">
        <v>161</v>
      </c>
      <c r="D1" s="8" t="s">
        <v>163</v>
      </c>
      <c r="E1" s="8" t="s">
        <v>164</v>
      </c>
      <c r="F1" s="8" t="s">
        <v>165</v>
      </c>
      <c r="G1" s="8" t="s">
        <v>166</v>
      </c>
      <c r="H1" s="8" t="s">
        <v>167</v>
      </c>
      <c r="K1" s="1" t="s">
        <v>201</v>
      </c>
      <c r="L1" s="1" t="s">
        <v>202</v>
      </c>
      <c r="M1" s="36" t="s">
        <v>203</v>
      </c>
      <c r="N1" s="1"/>
      <c r="O1" s="1" t="s">
        <v>245</v>
      </c>
    </row>
    <row r="2" spans="1:40" s="8" customFormat="1" ht="15">
      <c r="A2" s="4" t="s">
        <v>27</v>
      </c>
      <c r="B2" s="12" t="s">
        <v>28</v>
      </c>
      <c r="C2" s="22" t="s">
        <v>162</v>
      </c>
      <c r="D2" s="12" t="s">
        <v>168</v>
      </c>
      <c r="E2" s="12" t="s">
        <v>12</v>
      </c>
      <c r="F2" s="12" t="s">
        <v>169</v>
      </c>
      <c r="G2" s="12" t="s">
        <v>169</v>
      </c>
      <c r="H2" s="12" t="s">
        <v>169</v>
      </c>
      <c r="I2" s="12"/>
      <c r="J2" s="12"/>
      <c r="K2" s="12" t="s">
        <v>13</v>
      </c>
      <c r="L2" s="37" t="s">
        <v>204</v>
      </c>
      <c r="M2" s="37" t="s">
        <v>204</v>
      </c>
      <c r="O2" s="8">
        <v>4.18605</v>
      </c>
      <c r="P2" s="8" t="s">
        <v>170</v>
      </c>
      <c r="X2" s="9"/>
      <c r="Y2" s="9"/>
      <c r="Z2" s="9"/>
      <c r="AI2" s="38"/>
      <c r="AJ2" s="38"/>
      <c r="AK2" s="9"/>
      <c r="AL2" s="38"/>
      <c r="AN2" s="38"/>
    </row>
    <row r="3" spans="1:42" s="8" customFormat="1" ht="15">
      <c r="A3" s="6">
        <v>1</v>
      </c>
      <c r="B3" s="8">
        <v>1</v>
      </c>
      <c r="C3" s="6" t="s">
        <v>30</v>
      </c>
      <c r="D3" s="7">
        <v>7581853</v>
      </c>
      <c r="E3" s="7">
        <f>SUM('D1'!D4:AH4)-SUM('D1'!AD4:AE4)</f>
        <v>2262359.397536393</v>
      </c>
      <c r="F3" s="48">
        <f>E3/D3</f>
        <v>0.2983913559833451</v>
      </c>
      <c r="G3" s="48">
        <v>0.8578307982097152</v>
      </c>
      <c r="H3" s="48">
        <v>0.7600360582413266</v>
      </c>
      <c r="I3" s="7"/>
      <c r="J3" s="7"/>
      <c r="K3" s="7">
        <f aca="true" t="shared" si="0" ref="K3:K66">E3*$O$2*10</f>
        <v>94703495.56057216</v>
      </c>
      <c r="L3" s="40">
        <f aca="true" t="shared" si="1" ref="L3:M34">G3*$O$2*10</f>
        <v>35.90922612845778</v>
      </c>
      <c r="M3" s="40">
        <f t="shared" si="1"/>
        <v>31.815489416011047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  <c r="AM3" s="11"/>
      <c r="AN3" s="11"/>
      <c r="AP3" s="16"/>
    </row>
    <row r="4" spans="1:42" ht="15">
      <c r="A4" s="4">
        <v>2</v>
      </c>
      <c r="B4" s="8">
        <v>2</v>
      </c>
      <c r="C4" s="4" t="s">
        <v>205</v>
      </c>
      <c r="D4" s="9">
        <v>2844641</v>
      </c>
      <c r="E4" s="3">
        <f>SUM('D1'!D5:AH5)-SUM('D1'!AD5:AE5)</f>
        <v>41093.29573858115</v>
      </c>
      <c r="F4" s="29">
        <f aca="true" t="shared" si="2" ref="F4:F67">E4/D4</f>
        <v>0.014445863551351877</v>
      </c>
      <c r="G4" s="29">
        <v>0.8604744567135896</v>
      </c>
      <c r="H4" s="29">
        <v>0.699327211209723</v>
      </c>
      <c r="I4" s="3"/>
      <c r="J4" s="3"/>
      <c r="K4" s="3">
        <f t="shared" si="0"/>
        <v>1720185.9062648762</v>
      </c>
      <c r="L4" s="28">
        <f t="shared" si="1"/>
        <v>36.01989099525922</v>
      </c>
      <c r="M4" s="28">
        <f t="shared" si="1"/>
        <v>29.274186724844608</v>
      </c>
      <c r="N4" s="3"/>
      <c r="O4" s="3"/>
      <c r="P4" s="3"/>
      <c r="Q4" s="3"/>
      <c r="R4" s="3"/>
      <c r="S4" s="3"/>
      <c r="T4" s="3"/>
      <c r="U4" s="3"/>
      <c r="V4" s="3"/>
      <c r="W4" s="3"/>
      <c r="AA4" s="3"/>
      <c r="AB4" s="3"/>
      <c r="AC4" s="3"/>
      <c r="AD4" s="3"/>
      <c r="AE4" s="3"/>
      <c r="AF4" s="3"/>
      <c r="AG4" s="3"/>
      <c r="AH4" s="3"/>
      <c r="AI4" s="3"/>
      <c r="AJ4" s="3"/>
      <c r="AL4" s="10"/>
      <c r="AM4" s="10"/>
      <c r="AN4" s="10"/>
      <c r="AP4" s="15"/>
    </row>
    <row r="5" spans="1:42" ht="15">
      <c r="A5" s="4">
        <v>3</v>
      </c>
      <c r="B5" s="8">
        <v>3</v>
      </c>
      <c r="C5" s="4" t="s">
        <v>31</v>
      </c>
      <c r="D5" s="9">
        <v>593529</v>
      </c>
      <c r="E5" s="3">
        <f>SUM('D1'!D6:AH6)-SUM('D1'!AD6:AE6)</f>
        <v>156053.39705952266</v>
      </c>
      <c r="F5" s="29">
        <f t="shared" si="2"/>
        <v>0.26292463731262106</v>
      </c>
      <c r="G5" s="29">
        <v>1.145163253469626</v>
      </c>
      <c r="H5" s="29">
        <v>1.0426876565736818</v>
      </c>
      <c r="I5" s="3"/>
      <c r="J5" s="3"/>
      <c r="K5" s="3">
        <f t="shared" si="0"/>
        <v>6532473.2276101485</v>
      </c>
      <c r="L5" s="28">
        <f t="shared" si="1"/>
        <v>47.93710637186528</v>
      </c>
      <c r="M5" s="28">
        <f t="shared" si="1"/>
        <v>43.64742664800261</v>
      </c>
      <c r="N5" s="3"/>
      <c r="O5" s="3"/>
      <c r="P5" s="3"/>
      <c r="Q5" s="3"/>
      <c r="R5" s="3"/>
      <c r="S5" s="3"/>
      <c r="T5" s="3"/>
      <c r="U5" s="3"/>
      <c r="V5" s="3"/>
      <c r="W5" s="3"/>
      <c r="AA5" s="3"/>
      <c r="AB5" s="3"/>
      <c r="AC5" s="3"/>
      <c r="AD5" s="3"/>
      <c r="AE5" s="3"/>
      <c r="AF5" s="3"/>
      <c r="AG5" s="3"/>
      <c r="AH5" s="3"/>
      <c r="AI5" s="3"/>
      <c r="AJ5" s="3"/>
      <c r="AL5" s="10"/>
      <c r="AM5" s="10"/>
      <c r="AN5" s="10"/>
      <c r="AP5" s="15"/>
    </row>
    <row r="6" spans="1:42" ht="15">
      <c r="A6" s="4">
        <v>4</v>
      </c>
      <c r="B6" s="8">
        <v>4</v>
      </c>
      <c r="C6" s="4" t="s">
        <v>32</v>
      </c>
      <c r="D6" s="9">
        <v>1422554</v>
      </c>
      <c r="E6" s="3">
        <f>SUM('D1'!D7:AH7)-SUM('D1'!AD7:AE7)</f>
        <v>305807.2503931374</v>
      </c>
      <c r="F6" s="29">
        <f t="shared" si="2"/>
        <v>0.21497057432838218</v>
      </c>
      <c r="G6" s="29">
        <v>0.6339361121865683</v>
      </c>
      <c r="H6" s="29">
        <v>0.5689339571826555</v>
      </c>
      <c r="I6" s="3"/>
      <c r="J6" s="3"/>
      <c r="K6" s="3">
        <f t="shared" si="0"/>
        <v>12801244.405081926</v>
      </c>
      <c r="L6" s="28">
        <f t="shared" si="1"/>
        <v>26.53688262418584</v>
      </c>
      <c r="M6" s="28">
        <f t="shared" si="1"/>
        <v>23.815859914644548</v>
      </c>
      <c r="N6" s="3"/>
      <c r="O6" s="3"/>
      <c r="P6" s="3"/>
      <c r="Q6" s="3"/>
      <c r="R6" s="3"/>
      <c r="S6" s="3"/>
      <c r="T6" s="3"/>
      <c r="U6" s="3"/>
      <c r="V6" s="3"/>
      <c r="W6" s="3"/>
      <c r="AA6" s="3"/>
      <c r="AB6" s="3"/>
      <c r="AC6" s="3"/>
      <c r="AD6" s="3"/>
      <c r="AE6" s="3"/>
      <c r="AF6" s="3"/>
      <c r="AG6" s="3"/>
      <c r="AH6" s="3"/>
      <c r="AI6" s="3"/>
      <c r="AJ6" s="3"/>
      <c r="AL6" s="10"/>
      <c r="AM6" s="10"/>
      <c r="AN6" s="10"/>
      <c r="AP6" s="15"/>
    </row>
    <row r="7" spans="1:42" ht="15">
      <c r="A7" s="4">
        <v>5</v>
      </c>
      <c r="B7" s="8">
        <v>5</v>
      </c>
      <c r="C7" s="4" t="s">
        <v>33</v>
      </c>
      <c r="D7" s="9">
        <v>1927112</v>
      </c>
      <c r="E7" s="3">
        <f>SUM('D1'!D8:AH8)-SUM('D1'!AD8:AE8)</f>
        <v>2970148.679384579</v>
      </c>
      <c r="F7" s="29">
        <f t="shared" si="2"/>
        <v>1.541243414697526</v>
      </c>
      <c r="G7" s="29">
        <v>2.1383445227333273</v>
      </c>
      <c r="H7" s="29">
        <v>2.015969491288596</v>
      </c>
      <c r="I7" s="3"/>
      <c r="J7" s="3"/>
      <c r="K7" s="3">
        <f t="shared" si="0"/>
        <v>124331908.79337816</v>
      </c>
      <c r="L7" s="28">
        <f t="shared" si="1"/>
        <v>89.51217089387845</v>
      </c>
      <c r="M7" s="28">
        <f t="shared" si="1"/>
        <v>84.38949089008628</v>
      </c>
      <c r="N7" s="3"/>
      <c r="O7" s="3"/>
      <c r="P7" s="3"/>
      <c r="Q7" s="3"/>
      <c r="R7" s="3"/>
      <c r="S7" s="3"/>
      <c r="T7" s="3"/>
      <c r="U7" s="3"/>
      <c r="V7" s="3"/>
      <c r="W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10"/>
      <c r="AM7" s="10"/>
      <c r="AN7" s="10"/>
      <c r="AP7" s="15"/>
    </row>
    <row r="8" spans="1:42" ht="15">
      <c r="A8" s="4">
        <v>6</v>
      </c>
      <c r="B8" s="8">
        <v>6</v>
      </c>
      <c r="C8" s="4" t="s">
        <v>34</v>
      </c>
      <c r="D8" s="9">
        <v>14782</v>
      </c>
      <c r="E8" s="3">
        <f>SUM('D1'!D9:AH9)-SUM('D1'!AD9:AE9)</f>
        <v>3563.8246114370813</v>
      </c>
      <c r="F8" s="29">
        <f t="shared" si="2"/>
        <v>0.24109218045170352</v>
      </c>
      <c r="G8" s="29">
        <v>2.2889643875072507</v>
      </c>
      <c r="H8" s="29">
        <v>2.1792957128095023</v>
      </c>
      <c r="I8" s="3"/>
      <c r="J8" s="3"/>
      <c r="K8" s="3">
        <f t="shared" si="0"/>
        <v>149183.48014706196</v>
      </c>
      <c r="L8" s="28">
        <f t="shared" si="1"/>
        <v>95.81719374324727</v>
      </c>
      <c r="M8" s="28">
        <f t="shared" si="1"/>
        <v>91.22640818606216</v>
      </c>
      <c r="N8" s="3"/>
      <c r="O8" s="3"/>
      <c r="P8" s="3"/>
      <c r="Q8" s="3"/>
      <c r="R8" s="3"/>
      <c r="S8" s="3"/>
      <c r="T8" s="3"/>
      <c r="U8" s="3"/>
      <c r="V8" s="3"/>
      <c r="W8" s="3"/>
      <c r="AA8" s="3"/>
      <c r="AB8" s="3"/>
      <c r="AC8" s="3"/>
      <c r="AD8" s="3"/>
      <c r="AE8" s="3"/>
      <c r="AF8" s="3"/>
      <c r="AG8" s="3"/>
      <c r="AH8" s="3"/>
      <c r="AI8" s="3"/>
      <c r="AJ8" s="3"/>
      <c r="AL8" s="10"/>
      <c r="AM8" s="10"/>
      <c r="AN8" s="10"/>
      <c r="AP8" s="15"/>
    </row>
    <row r="9" spans="1:42" ht="15">
      <c r="A9" s="4">
        <v>7</v>
      </c>
      <c r="B9" s="8">
        <v>7</v>
      </c>
      <c r="C9" s="4" t="s">
        <v>35</v>
      </c>
      <c r="D9" s="9">
        <v>1239610</v>
      </c>
      <c r="E9" s="3">
        <f>SUM('D1'!D10:AH10)-SUM('D1'!AD10:AE10)</f>
        <v>233989.7388203383</v>
      </c>
      <c r="F9" s="29">
        <f t="shared" si="2"/>
        <v>0.18876077058134277</v>
      </c>
      <c r="G9" s="29">
        <v>1.8075054814732425</v>
      </c>
      <c r="H9" s="29">
        <v>1.67992021591348</v>
      </c>
      <c r="I9" s="3"/>
      <c r="J9" s="3"/>
      <c r="K9" s="3">
        <f t="shared" si="0"/>
        <v>9794927.461888772</v>
      </c>
      <c r="L9" s="28">
        <f t="shared" si="1"/>
        <v>75.66308320721066</v>
      </c>
      <c r="M9" s="28">
        <f t="shared" si="1"/>
        <v>70.32230019824623</v>
      </c>
      <c r="N9" s="3"/>
      <c r="O9" s="3"/>
      <c r="P9" s="3"/>
      <c r="Q9" s="3"/>
      <c r="R9" s="3"/>
      <c r="S9" s="3"/>
      <c r="T9" s="3"/>
      <c r="U9" s="3"/>
      <c r="V9" s="3"/>
      <c r="W9" s="3"/>
      <c r="AA9" s="3"/>
      <c r="AB9" s="3"/>
      <c r="AC9" s="3"/>
      <c r="AD9" s="3"/>
      <c r="AE9" s="3"/>
      <c r="AF9" s="3"/>
      <c r="AG9" s="3"/>
      <c r="AH9" s="3"/>
      <c r="AI9" s="3"/>
      <c r="AJ9" s="3"/>
      <c r="AL9" s="10"/>
      <c r="AM9" s="10"/>
      <c r="AN9" s="10"/>
      <c r="AP9" s="15"/>
    </row>
    <row r="10" spans="1:42" ht="15">
      <c r="A10" s="4">
        <v>8</v>
      </c>
      <c r="B10" s="8">
        <v>8</v>
      </c>
      <c r="C10" s="4" t="s">
        <v>36</v>
      </c>
      <c r="D10" s="9">
        <v>36504</v>
      </c>
      <c r="E10" s="3">
        <f>SUM('D1'!D11:AH11)-SUM('D1'!AD11:AE11)</f>
        <v>5189.820588923127</v>
      </c>
      <c r="F10" s="29">
        <f t="shared" si="2"/>
        <v>0.1421712850351503</v>
      </c>
      <c r="G10" s="29">
        <v>1.7976020281182423</v>
      </c>
      <c r="H10" s="29">
        <v>1.7032587850526641</v>
      </c>
      <c r="I10" s="3"/>
      <c r="J10" s="3"/>
      <c r="K10" s="3">
        <f t="shared" si="0"/>
        <v>217248.48476261654</v>
      </c>
      <c r="L10" s="28">
        <f t="shared" si="1"/>
        <v>75.24851969804368</v>
      </c>
      <c r="M10" s="28">
        <f t="shared" si="1"/>
        <v>71.29926437169703</v>
      </c>
      <c r="N10" s="3"/>
      <c r="O10" s="3"/>
      <c r="P10" s="3"/>
      <c r="Q10" s="3"/>
      <c r="R10" s="3"/>
      <c r="S10" s="3"/>
      <c r="T10" s="3"/>
      <c r="U10" s="3"/>
      <c r="V10" s="3"/>
      <c r="W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L10" s="10"/>
      <c r="AM10" s="10"/>
      <c r="AN10" s="10"/>
      <c r="AP10" s="15"/>
    </row>
    <row r="11" spans="1:42" ht="15">
      <c r="A11" s="4">
        <v>9</v>
      </c>
      <c r="B11" s="8">
        <v>9</v>
      </c>
      <c r="C11" s="4" t="s">
        <v>37</v>
      </c>
      <c r="D11" s="9">
        <v>87756</v>
      </c>
      <c r="E11" s="3">
        <f>SUM('D1'!D12:AH12)-SUM('D1'!AD12:AE12)</f>
        <v>1866.3460377290285</v>
      </c>
      <c r="F11" s="29">
        <f t="shared" si="2"/>
        <v>0.02126744653048257</v>
      </c>
      <c r="G11" s="29">
        <v>0.9134191692191929</v>
      </c>
      <c r="H11" s="29">
        <v>0.8635809736413791</v>
      </c>
      <c r="I11" s="3"/>
      <c r="J11" s="3"/>
      <c r="K11" s="3">
        <f t="shared" si="0"/>
        <v>78126.178312356</v>
      </c>
      <c r="L11" s="28">
        <f t="shared" si="1"/>
        <v>38.23618313310002</v>
      </c>
      <c r="M11" s="28">
        <f t="shared" si="1"/>
        <v>36.14993134711495</v>
      </c>
      <c r="N11" s="3"/>
      <c r="O11" s="3"/>
      <c r="P11" s="3"/>
      <c r="Q11" s="3"/>
      <c r="R11" s="3"/>
      <c r="S11" s="3"/>
      <c r="T11" s="3"/>
      <c r="U11" s="3"/>
      <c r="V11" s="3"/>
      <c r="W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L11" s="10"/>
      <c r="AM11" s="10"/>
      <c r="AN11" s="10"/>
      <c r="AP11" s="15"/>
    </row>
    <row r="12" spans="1:42" ht="15">
      <c r="A12" s="4">
        <v>10</v>
      </c>
      <c r="B12" s="8">
        <v>10</v>
      </c>
      <c r="C12" s="4" t="s">
        <v>38</v>
      </c>
      <c r="D12" s="9">
        <v>26003923</v>
      </c>
      <c r="E12" s="3">
        <f>SUM('D1'!D13:AH13)-SUM('D1'!AD13:AE13)</f>
        <v>4168485.6003078367</v>
      </c>
      <c r="F12" s="29">
        <f t="shared" si="2"/>
        <v>0.1603021821095162</v>
      </c>
      <c r="G12" s="29">
        <v>0.9920816917932972</v>
      </c>
      <c r="H12" s="29">
        <v>0.839078583339202</v>
      </c>
      <c r="I12" s="3"/>
      <c r="J12" s="3"/>
      <c r="K12" s="3">
        <f t="shared" si="0"/>
        <v>174494891.47168618</v>
      </c>
      <c r="L12" s="28">
        <f t="shared" si="1"/>
        <v>41.529035659313315</v>
      </c>
      <c r="M12" s="28">
        <f t="shared" si="1"/>
        <v>35.12424903787067</v>
      </c>
      <c r="N12" s="3"/>
      <c r="O12" s="3"/>
      <c r="P12" s="3"/>
      <c r="Q12" s="3"/>
      <c r="R12" s="3"/>
      <c r="S12" s="3"/>
      <c r="T12" s="3"/>
      <c r="U12" s="3"/>
      <c r="V12" s="3"/>
      <c r="W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L12" s="10"/>
      <c r="AM12" s="10"/>
      <c r="AN12" s="10"/>
      <c r="AP12" s="15"/>
    </row>
    <row r="13" spans="1:42" ht="15">
      <c r="A13" s="8">
        <v>11</v>
      </c>
      <c r="B13" s="8">
        <v>11</v>
      </c>
      <c r="C13" s="8" t="s">
        <v>39</v>
      </c>
      <c r="D13" s="9">
        <v>8721258</v>
      </c>
      <c r="E13" s="3">
        <f>SUM('D1'!D14:AH14)-SUM('D1'!AD14:AE14)</f>
        <v>997229.5606159989</v>
      </c>
      <c r="F13" s="29">
        <f t="shared" si="2"/>
        <v>0.11434469208639383</v>
      </c>
      <c r="G13" s="29">
        <v>0.7326521803353416</v>
      </c>
      <c r="H13" s="29">
        <v>0.6329180292019813</v>
      </c>
      <c r="I13" s="3"/>
      <c r="J13" s="3"/>
      <c r="K13" s="3">
        <f t="shared" si="0"/>
        <v>41744528.02216602</v>
      </c>
      <c r="L13" s="28">
        <f t="shared" si="1"/>
        <v>30.669186594927567</v>
      </c>
      <c r="M13" s="28">
        <f t="shared" si="1"/>
        <v>26.494265161409537</v>
      </c>
      <c r="N13" s="3"/>
      <c r="O13" s="3"/>
      <c r="P13" s="3"/>
      <c r="Q13" s="3"/>
      <c r="R13" s="3"/>
      <c r="S13" s="3"/>
      <c r="T13" s="3"/>
      <c r="U13" s="3"/>
      <c r="V13" s="3"/>
      <c r="W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L13" s="10"/>
      <c r="AM13" s="10"/>
      <c r="AN13" s="10"/>
      <c r="AP13" s="15"/>
    </row>
    <row r="14" spans="1:42" ht="15">
      <c r="A14" s="8">
        <v>12</v>
      </c>
      <c r="B14" s="8">
        <v>12</v>
      </c>
      <c r="C14" s="8" t="s">
        <v>40</v>
      </c>
      <c r="D14" s="9">
        <v>1166002</v>
      </c>
      <c r="E14" s="3">
        <f>SUM('D1'!D15:AH15)-SUM('D1'!AD15:AE15)</f>
        <v>211834.10132264456</v>
      </c>
      <c r="F14" s="29">
        <f t="shared" si="2"/>
        <v>0.181675590026985</v>
      </c>
      <c r="G14" s="29">
        <v>1.1064458297856006</v>
      </c>
      <c r="H14" s="29">
        <v>0.9146314902443216</v>
      </c>
      <c r="I14" s="3"/>
      <c r="J14" s="3"/>
      <c r="K14" s="3">
        <f t="shared" si="0"/>
        <v>8867481.398416562</v>
      </c>
      <c r="L14" s="28">
        <f t="shared" si="1"/>
        <v>46.31637565774013</v>
      </c>
      <c r="M14" s="28">
        <f t="shared" si="1"/>
        <v>38.28693149737242</v>
      </c>
      <c r="N14" s="3"/>
      <c r="O14" s="3"/>
      <c r="P14" s="3"/>
      <c r="Q14" s="3"/>
      <c r="R14" s="3"/>
      <c r="S14" s="3"/>
      <c r="T14" s="3"/>
      <c r="U14" s="3"/>
      <c r="V14" s="3"/>
      <c r="W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L14" s="10"/>
      <c r="AM14" s="10"/>
      <c r="AN14" s="10"/>
      <c r="AP14" s="15"/>
    </row>
    <row r="15" spans="1:42" ht="15">
      <c r="A15" s="8">
        <v>13</v>
      </c>
      <c r="B15" s="8">
        <v>13</v>
      </c>
      <c r="C15" s="8" t="s">
        <v>243</v>
      </c>
      <c r="D15" s="9">
        <v>3033436</v>
      </c>
      <c r="E15" s="3">
        <f>SUM('D1'!D16:AH16)-SUM('D1'!AD16:AE16)</f>
        <v>34602.98373553784</v>
      </c>
      <c r="F15" s="29">
        <f t="shared" si="2"/>
        <v>0.011407190966131424</v>
      </c>
      <c r="G15" s="29">
        <v>0.19362172835991506</v>
      </c>
      <c r="H15" s="29">
        <v>0.16281568430560703</v>
      </c>
      <c r="I15" s="3"/>
      <c r="J15" s="3"/>
      <c r="K15" s="3">
        <f t="shared" si="0"/>
        <v>1448498.2006614818</v>
      </c>
      <c r="L15" s="28">
        <f t="shared" si="1"/>
        <v>8.105102360010225</v>
      </c>
      <c r="M15" s="28">
        <f t="shared" si="1"/>
        <v>6.815545952874863</v>
      </c>
      <c r="N15" s="3"/>
      <c r="O15" s="3"/>
      <c r="P15" s="3"/>
      <c r="Q15" s="3"/>
      <c r="R15" s="3"/>
      <c r="S15" s="3"/>
      <c r="T15" s="3"/>
      <c r="U15" s="3"/>
      <c r="V15" s="3"/>
      <c r="W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L15" s="10"/>
      <c r="AM15" s="10"/>
      <c r="AN15" s="10"/>
      <c r="AP15" s="15"/>
    </row>
    <row r="16" spans="1:42" ht="15">
      <c r="A16" s="8">
        <v>14</v>
      </c>
      <c r="B16" s="8">
        <v>14</v>
      </c>
      <c r="C16" s="8" t="s">
        <v>41</v>
      </c>
      <c r="D16" s="9">
        <v>2855392</v>
      </c>
      <c r="E16" s="3">
        <f>SUM('D1'!D17:AH17)-SUM('D1'!AD17:AE17)</f>
        <v>1097131.0177386827</v>
      </c>
      <c r="F16" s="29">
        <f t="shared" si="2"/>
        <v>0.3842313131572417</v>
      </c>
      <c r="G16" s="29">
        <v>1.7276923677079363</v>
      </c>
      <c r="H16" s="29">
        <v>1.473320524434487</v>
      </c>
      <c r="I16" s="3"/>
      <c r="J16" s="3"/>
      <c r="K16" s="3">
        <f t="shared" si="0"/>
        <v>45926452.96805012</v>
      </c>
      <c r="L16" s="28">
        <f t="shared" si="1"/>
        <v>72.32206635843806</v>
      </c>
      <c r="M16" s="28">
        <f t="shared" si="1"/>
        <v>61.67393381308984</v>
      </c>
      <c r="N16" s="3"/>
      <c r="O16" s="3"/>
      <c r="P16" s="3"/>
      <c r="Q16" s="3"/>
      <c r="R16" s="3"/>
      <c r="S16" s="3"/>
      <c r="T16" s="3"/>
      <c r="U16" s="3"/>
      <c r="V16" s="3"/>
      <c r="W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L16" s="10"/>
      <c r="AM16" s="10"/>
      <c r="AN16" s="10"/>
      <c r="AP16" s="15"/>
    </row>
    <row r="17" spans="1:42" ht="15">
      <c r="A17" s="8">
        <v>15</v>
      </c>
      <c r="B17" s="8">
        <v>15</v>
      </c>
      <c r="C17" s="8" t="s">
        <v>206</v>
      </c>
      <c r="D17" s="3">
        <v>4238213</v>
      </c>
      <c r="E17" s="3">
        <f>SUM('D1'!D18:AH18)-SUM('D1'!AD18:AE18)</f>
        <v>151088.40867349674</v>
      </c>
      <c r="F17" s="29">
        <f t="shared" si="2"/>
        <v>0.03564908339281125</v>
      </c>
      <c r="G17" s="29">
        <v>0.9355634469258151</v>
      </c>
      <c r="H17" s="29">
        <v>0.7353409114801825</v>
      </c>
      <c r="I17" s="3"/>
      <c r="J17" s="3"/>
      <c r="K17" s="3">
        <f t="shared" si="0"/>
        <v>6324636.33127691</v>
      </c>
      <c r="L17" s="28">
        <f t="shared" si="1"/>
        <v>39.16315367003808</v>
      </c>
      <c r="M17" s="28">
        <f t="shared" si="1"/>
        <v>30.78173822501618</v>
      </c>
      <c r="N17" s="3"/>
      <c r="O17" s="3"/>
      <c r="P17" s="3"/>
      <c r="Q17" s="3"/>
      <c r="R17" s="3"/>
      <c r="S17" s="3"/>
      <c r="T17" s="3"/>
      <c r="U17" s="3"/>
      <c r="V17" s="3"/>
      <c r="W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L17" s="10"/>
      <c r="AM17" s="10"/>
      <c r="AN17" s="10"/>
      <c r="AP17" s="15"/>
    </row>
    <row r="18" spans="1:42" ht="15">
      <c r="A18" s="8">
        <v>16</v>
      </c>
      <c r="B18" s="8">
        <v>16</v>
      </c>
      <c r="C18" s="8" t="s">
        <v>42</v>
      </c>
      <c r="D18" s="3">
        <v>3161236</v>
      </c>
      <c r="E18" s="3">
        <f>SUM('D1'!D19:AH19)-SUM('D1'!AD19:AE19)</f>
        <v>218574.05248655193</v>
      </c>
      <c r="F18" s="29">
        <f t="shared" si="2"/>
        <v>0.06914195981779023</v>
      </c>
      <c r="G18" s="29">
        <v>0.8322601894168703</v>
      </c>
      <c r="H18" s="29">
        <v>0.688244288185307</v>
      </c>
      <c r="I18" s="3"/>
      <c r="J18" s="3"/>
      <c r="K18" s="3">
        <f t="shared" si="0"/>
        <v>9149619.124113306</v>
      </c>
      <c r="L18" s="28">
        <f t="shared" si="1"/>
        <v>34.8388276590849</v>
      </c>
      <c r="M18" s="28">
        <f t="shared" si="1"/>
        <v>28.810250025581045</v>
      </c>
      <c r="N18" s="3"/>
      <c r="O18" s="3"/>
      <c r="P18" s="3"/>
      <c r="Q18" s="3"/>
      <c r="R18" s="3"/>
      <c r="S18" s="3"/>
      <c r="T18" s="3"/>
      <c r="U18" s="3"/>
      <c r="V18" s="3"/>
      <c r="W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L18" s="10"/>
      <c r="AM18" s="10"/>
      <c r="AN18" s="10"/>
      <c r="AP18" s="15"/>
    </row>
    <row r="19" spans="1:42" ht="15">
      <c r="A19" s="8">
        <v>17</v>
      </c>
      <c r="B19" s="8">
        <v>17</v>
      </c>
      <c r="C19" s="8" t="s">
        <v>43</v>
      </c>
      <c r="D19" s="3">
        <v>2979129</v>
      </c>
      <c r="E19" s="3">
        <f>SUM('D1'!D20:AH20)-SUM('D1'!AD20:AE20)</f>
        <v>165821.99096763952</v>
      </c>
      <c r="F19" s="29">
        <f t="shared" si="2"/>
        <v>0.05566123218149987</v>
      </c>
      <c r="G19" s="29">
        <v>1.0421470759630498</v>
      </c>
      <c r="H19" s="29">
        <v>0.865011073516241</v>
      </c>
      <c r="I19" s="3"/>
      <c r="J19" s="3"/>
      <c r="K19" s="3">
        <f t="shared" si="0"/>
        <v>6941391.4529008735</v>
      </c>
      <c r="L19" s="28">
        <f t="shared" si="1"/>
        <v>43.624797673351246</v>
      </c>
      <c r="M19" s="28">
        <f t="shared" si="1"/>
        <v>36.209796042926605</v>
      </c>
      <c r="N19" s="3"/>
      <c r="O19" s="3"/>
      <c r="P19" s="3"/>
      <c r="Q19" s="3"/>
      <c r="R19" s="3"/>
      <c r="S19" s="3"/>
      <c r="T19" s="3"/>
      <c r="U19" s="3"/>
      <c r="V19" s="3"/>
      <c r="W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L19" s="10"/>
      <c r="AM19" s="10"/>
      <c r="AN19" s="10"/>
      <c r="AP19" s="15"/>
    </row>
    <row r="20" spans="1:42" ht="15">
      <c r="A20" s="8">
        <v>18</v>
      </c>
      <c r="B20" s="8">
        <v>18</v>
      </c>
      <c r="C20" s="8" t="s">
        <v>44</v>
      </c>
      <c r="D20" s="3">
        <v>4992409</v>
      </c>
      <c r="E20" s="3">
        <f>SUM('D1'!D21:AH21)-SUM('D1'!AD21:AE21)</f>
        <v>9977184.209209416</v>
      </c>
      <c r="F20" s="29">
        <f t="shared" si="2"/>
        <v>1.9984709203932243</v>
      </c>
      <c r="G20" s="29">
        <v>4.374588326816025</v>
      </c>
      <c r="H20" s="29">
        <v>4.0951690558804374</v>
      </c>
      <c r="I20" s="3"/>
      <c r="J20" s="3"/>
      <c r="K20" s="3">
        <f t="shared" si="0"/>
        <v>417649919.58961076</v>
      </c>
      <c r="L20" s="28">
        <f t="shared" si="1"/>
        <v>183.1224546546822</v>
      </c>
      <c r="M20" s="28">
        <f t="shared" si="1"/>
        <v>171.42582426368304</v>
      </c>
      <c r="N20" s="3"/>
      <c r="O20" s="3"/>
      <c r="P20" s="3"/>
      <c r="Q20" s="3"/>
      <c r="R20" s="3"/>
      <c r="S20" s="3"/>
      <c r="T20" s="3"/>
      <c r="U20" s="3"/>
      <c r="V20" s="3"/>
      <c r="W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L20" s="10"/>
      <c r="AM20" s="10"/>
      <c r="AN20" s="10"/>
      <c r="AP20" s="15"/>
    </row>
    <row r="21" spans="1:42" ht="15">
      <c r="A21" s="8">
        <v>19</v>
      </c>
      <c r="B21" s="8">
        <v>19</v>
      </c>
      <c r="C21" s="8" t="s">
        <v>45</v>
      </c>
      <c r="D21" s="3">
        <v>3729121</v>
      </c>
      <c r="E21" s="3">
        <f>SUM('D1'!D22:AH22)-SUM('D1'!AD22:AE22)</f>
        <v>452786.9422317582</v>
      </c>
      <c r="F21" s="29">
        <f t="shared" si="2"/>
        <v>0.1214192144024713</v>
      </c>
      <c r="G21" s="29">
        <v>1.8674139940308978</v>
      </c>
      <c r="H21" s="29">
        <v>1.6350659636085219</v>
      </c>
      <c r="I21" s="3"/>
      <c r="J21" s="3"/>
      <c r="K21" s="3">
        <f t="shared" si="0"/>
        <v>18953887.795292515</v>
      </c>
      <c r="L21" s="28">
        <f t="shared" si="1"/>
        <v>78.17088349713039</v>
      </c>
      <c r="M21" s="28">
        <f t="shared" si="1"/>
        <v>68.44467876963452</v>
      </c>
      <c r="N21" s="3"/>
      <c r="O21" s="3"/>
      <c r="P21" s="3"/>
      <c r="Q21" s="3"/>
      <c r="R21" s="3"/>
      <c r="S21" s="3"/>
      <c r="T21" s="3"/>
      <c r="U21" s="3"/>
      <c r="V21" s="3"/>
      <c r="W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L21" s="10"/>
      <c r="AM21" s="10"/>
      <c r="AN21" s="10"/>
      <c r="AP21" s="15"/>
    </row>
    <row r="22" spans="1:42" ht="15">
      <c r="A22" s="8">
        <v>20</v>
      </c>
      <c r="B22" s="8">
        <v>20</v>
      </c>
      <c r="C22" s="8" t="s">
        <v>46</v>
      </c>
      <c r="D22" s="3">
        <v>12025177</v>
      </c>
      <c r="E22" s="3">
        <f>SUM('D1'!D23:AH23)-SUM('D1'!AD23:AE23)</f>
        <v>736842.7056000289</v>
      </c>
      <c r="F22" s="29">
        <f t="shared" si="2"/>
        <v>0.0612749987463826</v>
      </c>
      <c r="G22" s="29">
        <v>1.0609090147473663</v>
      </c>
      <c r="H22" s="29">
        <v>0.9214125099533275</v>
      </c>
      <c r="I22" s="3"/>
      <c r="J22" s="3"/>
      <c r="K22" s="3">
        <f t="shared" si="0"/>
        <v>30844604.077770006</v>
      </c>
      <c r="L22" s="28">
        <f t="shared" si="1"/>
        <v>44.41018181183213</v>
      </c>
      <c r="M22" s="28">
        <f t="shared" si="1"/>
        <v>38.57078837290126</v>
      </c>
      <c r="N22" s="3"/>
      <c r="O22" s="3"/>
      <c r="P22" s="3"/>
      <c r="Q22" s="3"/>
      <c r="R22" s="3"/>
      <c r="S22" s="3"/>
      <c r="T22" s="3"/>
      <c r="U22" s="3"/>
      <c r="V22" s="3"/>
      <c r="W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L22" s="10"/>
      <c r="AM22" s="10"/>
      <c r="AN22" s="10"/>
      <c r="AP22" s="15"/>
    </row>
    <row r="23" spans="1:42" ht="15">
      <c r="A23" s="8">
        <v>21</v>
      </c>
      <c r="B23" s="8">
        <v>21</v>
      </c>
      <c r="C23" s="8" t="s">
        <v>47</v>
      </c>
      <c r="D23" s="3">
        <v>374285</v>
      </c>
      <c r="E23" s="3">
        <f>SUM('D1'!D24:AH24)-SUM('D1'!AD24:AE24)</f>
        <v>342029.47590170504</v>
      </c>
      <c r="F23" s="29">
        <f t="shared" si="2"/>
        <v>0.9138209543575218</v>
      </c>
      <c r="G23" s="29">
        <v>2.982348398169753</v>
      </c>
      <c r="H23" s="29">
        <v>2.6258288521261877</v>
      </c>
      <c r="I23" s="3"/>
      <c r="J23" s="3"/>
      <c r="K23" s="3">
        <f t="shared" si="0"/>
        <v>14317524.875983324</v>
      </c>
      <c r="L23" s="28">
        <f t="shared" si="1"/>
        <v>124.84259512158495</v>
      </c>
      <c r="M23" s="28">
        <f t="shared" si="1"/>
        <v>109.91850866442829</v>
      </c>
      <c r="N23" s="3"/>
      <c r="O23" s="3"/>
      <c r="P23" s="3"/>
      <c r="Q23" s="3"/>
      <c r="R23" s="3"/>
      <c r="S23" s="3"/>
      <c r="T23" s="3"/>
      <c r="U23" s="3"/>
      <c r="V23" s="3"/>
      <c r="W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L23" s="10"/>
      <c r="AM23" s="10"/>
      <c r="AN23" s="10"/>
      <c r="AP23" s="15"/>
    </row>
    <row r="24" spans="1:42" ht="15">
      <c r="A24" s="8">
        <v>22</v>
      </c>
      <c r="B24" s="8">
        <v>22</v>
      </c>
      <c r="C24" s="8" t="s">
        <v>48</v>
      </c>
      <c r="D24" s="3">
        <v>1987265</v>
      </c>
      <c r="E24" s="3">
        <f>SUM('D1'!D25:AH25)-SUM('D1'!AD25:AE25)</f>
        <v>2168638.2445467426</v>
      </c>
      <c r="F24" s="29">
        <f t="shared" si="2"/>
        <v>1.0912677697975572</v>
      </c>
      <c r="G24" s="29">
        <v>3.78454955397701</v>
      </c>
      <c r="H24" s="29">
        <v>3.4512800745551995</v>
      </c>
      <c r="I24" s="3"/>
      <c r="J24" s="3"/>
      <c r="K24" s="3">
        <f t="shared" si="0"/>
        <v>90780281.23584893</v>
      </c>
      <c r="L24" s="28">
        <f t="shared" si="1"/>
        <v>158.42313660425464</v>
      </c>
      <c r="M24" s="28">
        <f t="shared" si="1"/>
        <v>144.47230956091792</v>
      </c>
      <c r="N24" s="3"/>
      <c r="O24" s="3"/>
      <c r="P24" s="3"/>
      <c r="Q24" s="3"/>
      <c r="R24" s="3"/>
      <c r="S24" s="3"/>
      <c r="T24" s="3"/>
      <c r="U24" s="3"/>
      <c r="V24" s="3"/>
      <c r="W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L24" s="10"/>
      <c r="AM24" s="10"/>
      <c r="AN24" s="10"/>
      <c r="AP24" s="15"/>
    </row>
    <row r="25" spans="1:42" ht="15">
      <c r="A25" s="8">
        <v>23</v>
      </c>
      <c r="B25" s="8">
        <v>23</v>
      </c>
      <c r="C25" s="8" t="s">
        <v>207</v>
      </c>
      <c r="D25" s="3">
        <v>1827678</v>
      </c>
      <c r="E25" s="3">
        <f>SUM('D1'!D26:AH26)-SUM('D1'!AD26:AE26)</f>
        <v>2974020.0251397532</v>
      </c>
      <c r="F25" s="29">
        <f t="shared" si="2"/>
        <v>1.6272122469821015</v>
      </c>
      <c r="G25" s="29">
        <v>4.1013122583380275</v>
      </c>
      <c r="H25" s="29">
        <v>3.599272650615779</v>
      </c>
      <c r="I25" s="3"/>
      <c r="J25" s="3"/>
      <c r="K25" s="3">
        <f t="shared" si="0"/>
        <v>124493965.26236264</v>
      </c>
      <c r="L25" s="28">
        <f t="shared" si="1"/>
        <v>171.68298179015898</v>
      </c>
      <c r="M25" s="28">
        <f t="shared" si="1"/>
        <v>150.66735279110182</v>
      </c>
      <c r="N25" s="3"/>
      <c r="O25" s="3"/>
      <c r="P25" s="3"/>
      <c r="Q25" s="3"/>
      <c r="R25" s="3"/>
      <c r="S25" s="3"/>
      <c r="T25" s="3"/>
      <c r="U25" s="3"/>
      <c r="V25" s="3"/>
      <c r="W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L25" s="10"/>
      <c r="AM25" s="10"/>
      <c r="AN25" s="10"/>
      <c r="AP25" s="15"/>
    </row>
    <row r="26" spans="1:42" ht="15">
      <c r="A26" s="8">
        <v>24</v>
      </c>
      <c r="B26" s="8">
        <v>24</v>
      </c>
      <c r="C26" s="8" t="s">
        <v>208</v>
      </c>
      <c r="D26" s="3">
        <v>4964376</v>
      </c>
      <c r="E26" s="3">
        <f>SUM('D1'!D27:AH27)-SUM('D1'!AD27:AE27)</f>
        <v>7070069.045529369</v>
      </c>
      <c r="F26" s="29">
        <f t="shared" si="2"/>
        <v>1.4241606690406547</v>
      </c>
      <c r="G26" s="29">
        <v>4.26305765716305</v>
      </c>
      <c r="H26" s="29">
        <v>3.7720183396834472</v>
      </c>
      <c r="I26" s="3"/>
      <c r="J26" s="3"/>
      <c r="K26" s="3">
        <f t="shared" si="0"/>
        <v>295956625.28038216</v>
      </c>
      <c r="L26" s="28">
        <f t="shared" si="1"/>
        <v>178.45372505767386</v>
      </c>
      <c r="M26" s="28">
        <f t="shared" si="1"/>
        <v>157.89857370831893</v>
      </c>
      <c r="N26" s="3"/>
      <c r="O26" s="3"/>
      <c r="P26" s="3"/>
      <c r="Q26" s="3"/>
      <c r="R26" s="3"/>
      <c r="S26" s="3"/>
      <c r="T26" s="3"/>
      <c r="U26" s="3"/>
      <c r="V26" s="3"/>
      <c r="W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L26" s="10"/>
      <c r="AM26" s="10"/>
      <c r="AN26" s="10"/>
      <c r="AP26" s="15"/>
    </row>
    <row r="27" spans="1:42" ht="15">
      <c r="A27" s="8">
        <v>25</v>
      </c>
      <c r="B27" s="8">
        <v>25</v>
      </c>
      <c r="C27" s="8" t="s">
        <v>49</v>
      </c>
      <c r="D27" s="3">
        <v>2862004</v>
      </c>
      <c r="E27" s="3">
        <f>SUM('D1'!D28:AH28)-SUM('D1'!AD28:AE28)</f>
        <v>2822300.421754401</v>
      </c>
      <c r="F27" s="29">
        <f t="shared" si="2"/>
        <v>0.9861273505398319</v>
      </c>
      <c r="G27" s="29">
        <v>3.645536330783042</v>
      </c>
      <c r="H27" s="29">
        <v>3.082779488005338</v>
      </c>
      <c r="I27" s="3"/>
      <c r="J27" s="3"/>
      <c r="K27" s="3">
        <f t="shared" si="0"/>
        <v>118142906.8048501</v>
      </c>
      <c r="L27" s="28">
        <f t="shared" si="1"/>
        <v>152.60397357474352</v>
      </c>
      <c r="M27" s="28">
        <f t="shared" si="1"/>
        <v>129.04669075764744</v>
      </c>
      <c r="N27" s="3"/>
      <c r="O27" s="3"/>
      <c r="P27" s="3"/>
      <c r="Q27" s="3"/>
      <c r="R27" s="3"/>
      <c r="S27" s="3"/>
      <c r="T27" s="3"/>
      <c r="U27" s="3"/>
      <c r="V27" s="3"/>
      <c r="W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L27" s="10"/>
      <c r="AM27" s="10"/>
      <c r="AN27" s="10"/>
      <c r="AP27" s="15"/>
    </row>
    <row r="28" spans="1:42" ht="15">
      <c r="A28" s="8">
        <v>26</v>
      </c>
      <c r="B28" s="8">
        <v>26</v>
      </c>
      <c r="C28" s="8" t="s">
        <v>50</v>
      </c>
      <c r="D28" s="3">
        <v>633133</v>
      </c>
      <c r="E28" s="3">
        <f>SUM('D1'!D29:AH29)-SUM('D1'!AD29:AE29)</f>
        <v>631538.1010723272</v>
      </c>
      <c r="F28" s="29">
        <f t="shared" si="2"/>
        <v>0.9974809417173441</v>
      </c>
      <c r="G28" s="29">
        <v>3.2686684126148955</v>
      </c>
      <c r="H28" s="29">
        <v>2.8402707454787315</v>
      </c>
      <c r="I28" s="3"/>
      <c r="J28" s="3"/>
      <c r="K28" s="3">
        <f t="shared" si="0"/>
        <v>26436500.679938156</v>
      </c>
      <c r="L28" s="28">
        <f t="shared" si="1"/>
        <v>136.82809408626582</v>
      </c>
      <c r="M28" s="28">
        <f t="shared" si="1"/>
        <v>118.89515354111242</v>
      </c>
      <c r="N28" s="3"/>
      <c r="O28" s="3"/>
      <c r="P28" s="3"/>
      <c r="Q28" s="3"/>
      <c r="R28" s="3"/>
      <c r="S28" s="3"/>
      <c r="T28" s="3"/>
      <c r="U28" s="3"/>
      <c r="V28" s="3"/>
      <c r="W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L28" s="10"/>
      <c r="AM28" s="10"/>
      <c r="AN28" s="10"/>
      <c r="AP28" s="15"/>
    </row>
    <row r="29" spans="1:42" ht="15">
      <c r="A29" s="8">
        <v>27</v>
      </c>
      <c r="B29" s="8">
        <v>27</v>
      </c>
      <c r="C29" s="8" t="s">
        <v>51</v>
      </c>
      <c r="D29" s="3">
        <v>6473915</v>
      </c>
      <c r="E29" s="3">
        <f>SUM('D1'!D30:AH30)-SUM('D1'!AD30:AE30)</f>
        <v>527730.1395091311</v>
      </c>
      <c r="F29" s="29">
        <f t="shared" si="2"/>
        <v>0.08151638375065645</v>
      </c>
      <c r="G29" s="29">
        <v>0.9358993588157176</v>
      </c>
      <c r="H29" s="29">
        <v>0.792535711379896</v>
      </c>
      <c r="I29" s="3"/>
      <c r="J29" s="3"/>
      <c r="K29" s="3">
        <f t="shared" si="0"/>
        <v>22091047.50492198</v>
      </c>
      <c r="L29" s="28">
        <f t="shared" si="1"/>
        <v>39.177215109705344</v>
      </c>
      <c r="M29" s="28">
        <f t="shared" si="1"/>
        <v>33.175941146218136</v>
      </c>
      <c r="N29" s="3"/>
      <c r="O29" s="3"/>
      <c r="P29" s="3"/>
      <c r="Q29" s="3"/>
      <c r="R29" s="3"/>
      <c r="S29" s="3"/>
      <c r="T29" s="3"/>
      <c r="U29" s="3"/>
      <c r="V29" s="3"/>
      <c r="W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L29" s="10"/>
      <c r="AM29" s="10"/>
      <c r="AN29" s="10"/>
      <c r="AP29" s="15"/>
    </row>
    <row r="30" spans="1:42" ht="15">
      <c r="A30" s="8">
        <v>28</v>
      </c>
      <c r="B30" s="8">
        <v>28</v>
      </c>
      <c r="C30" s="8" t="s">
        <v>209</v>
      </c>
      <c r="D30" s="3">
        <v>6979796</v>
      </c>
      <c r="E30" s="3">
        <f>SUM('D1'!D31:AH31)-SUM('D1'!AD31:AE31)</f>
        <v>1792617.7624363396</v>
      </c>
      <c r="F30" s="29">
        <f t="shared" si="2"/>
        <v>0.2568295351950601</v>
      </c>
      <c r="G30" s="29">
        <v>1.7300091530913384</v>
      </c>
      <c r="H30" s="29">
        <v>1.4337744665395</v>
      </c>
      <c r="I30" s="3"/>
      <c r="J30" s="3"/>
      <c r="K30" s="3">
        <f t="shared" si="0"/>
        <v>75039875.84446639</v>
      </c>
      <c r="L30" s="28">
        <f t="shared" si="1"/>
        <v>72.41904815297997</v>
      </c>
      <c r="M30" s="28">
        <f t="shared" si="1"/>
        <v>60.018516056576736</v>
      </c>
      <c r="N30" s="3"/>
      <c r="O30" s="3"/>
      <c r="P30" s="3"/>
      <c r="Q30" s="3"/>
      <c r="R30" s="3"/>
      <c r="S30" s="3"/>
      <c r="T30" s="3"/>
      <c r="U30" s="3"/>
      <c r="V30" s="3"/>
      <c r="W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L30" s="10"/>
      <c r="AM30" s="10"/>
      <c r="AN30" s="10"/>
      <c r="AP30" s="15"/>
    </row>
    <row r="31" spans="1:42" ht="15">
      <c r="A31" s="8">
        <v>29</v>
      </c>
      <c r="B31" s="8">
        <v>29</v>
      </c>
      <c r="C31" s="8" t="s">
        <v>52</v>
      </c>
      <c r="D31" s="3">
        <v>11831116</v>
      </c>
      <c r="E31" s="3">
        <f>SUM('D1'!D32:AH32)-SUM('D1'!AD32:AE32)</f>
        <v>14440428.946276069</v>
      </c>
      <c r="F31" s="29">
        <f t="shared" si="2"/>
        <v>1.2205466454961704</v>
      </c>
      <c r="G31" s="29">
        <v>1.9196307394159484</v>
      </c>
      <c r="H31" s="29">
        <v>1.4358601865073641</v>
      </c>
      <c r="I31" s="3"/>
      <c r="J31" s="3"/>
      <c r="K31" s="3">
        <f t="shared" si="0"/>
        <v>604483575.9055893</v>
      </c>
      <c r="L31" s="28">
        <f t="shared" si="1"/>
        <v>80.3567025673213</v>
      </c>
      <c r="M31" s="28">
        <f t="shared" si="1"/>
        <v>60.105825337291506</v>
      </c>
      <c r="N31" s="3"/>
      <c r="O31" s="3"/>
      <c r="P31" s="3"/>
      <c r="Q31" s="3"/>
      <c r="R31" s="3"/>
      <c r="S31" s="3"/>
      <c r="T31" s="3"/>
      <c r="U31" s="3"/>
      <c r="V31" s="3"/>
      <c r="W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L31" s="10"/>
      <c r="AM31" s="10"/>
      <c r="AN31" s="10"/>
      <c r="AP31" s="15"/>
    </row>
    <row r="32" spans="1:42" ht="15">
      <c r="A32" s="8">
        <v>30</v>
      </c>
      <c r="B32" s="8">
        <v>30</v>
      </c>
      <c r="C32" s="8" t="s">
        <v>53</v>
      </c>
      <c r="D32" s="3">
        <v>1152291</v>
      </c>
      <c r="E32" s="3">
        <f>SUM('D1'!D33:AH33)-SUM('D1'!AD33:AE33)</f>
        <v>2786648.978622458</v>
      </c>
      <c r="F32" s="29">
        <f t="shared" si="2"/>
        <v>2.4183552406661666</v>
      </c>
      <c r="G32" s="29">
        <v>4.070750411932965</v>
      </c>
      <c r="H32" s="29">
        <v>3.330290572351931</v>
      </c>
      <c r="I32" s="3"/>
      <c r="J32" s="3"/>
      <c r="K32" s="3">
        <f t="shared" si="0"/>
        <v>116650519.5696254</v>
      </c>
      <c r="L32" s="28">
        <f t="shared" si="1"/>
        <v>170.40364761871987</v>
      </c>
      <c r="M32" s="28">
        <f t="shared" si="1"/>
        <v>139.40762850393799</v>
      </c>
      <c r="N32" s="3"/>
      <c r="O32" s="3"/>
      <c r="P32" s="3"/>
      <c r="Q32" s="3"/>
      <c r="R32" s="3"/>
      <c r="S32" s="3"/>
      <c r="T32" s="3"/>
      <c r="U32" s="3"/>
      <c r="V32" s="3"/>
      <c r="W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L32" s="10"/>
      <c r="AM32" s="10"/>
      <c r="AN32" s="10"/>
      <c r="AP32" s="15"/>
    </row>
    <row r="33" spans="1:42" ht="15">
      <c r="A33" s="8">
        <v>31</v>
      </c>
      <c r="B33" s="8">
        <v>31</v>
      </c>
      <c r="C33" s="8" t="s">
        <v>54</v>
      </c>
      <c r="D33" s="3">
        <v>10247750</v>
      </c>
      <c r="E33" s="3">
        <f>SUM('D1'!D34:AH34)-SUM('D1'!AD34:AE34)</f>
        <v>1235509.287157068</v>
      </c>
      <c r="F33" s="29">
        <f t="shared" si="2"/>
        <v>0.12056395668874319</v>
      </c>
      <c r="G33" s="29">
        <v>1.7526657114771396</v>
      </c>
      <c r="H33" s="29">
        <v>1.4487452443864524</v>
      </c>
      <c r="I33" s="3"/>
      <c r="J33" s="3"/>
      <c r="K33" s="3">
        <f t="shared" si="0"/>
        <v>51719036.515038446</v>
      </c>
      <c r="L33" s="28">
        <f t="shared" si="1"/>
        <v>73.36746301528879</v>
      </c>
      <c r="M33" s="28">
        <f t="shared" si="1"/>
        <v>60.64520030263908</v>
      </c>
      <c r="N33" s="3"/>
      <c r="O33" s="3"/>
      <c r="P33" s="3"/>
      <c r="Q33" s="3"/>
      <c r="R33" s="3"/>
      <c r="S33" s="3"/>
      <c r="T33" s="3"/>
      <c r="U33" s="3"/>
      <c r="V33" s="3"/>
      <c r="W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L33" s="10"/>
      <c r="AM33" s="10"/>
      <c r="AN33" s="10"/>
      <c r="AP33" s="15"/>
    </row>
    <row r="34" spans="1:42" ht="15">
      <c r="A34" s="8">
        <v>32</v>
      </c>
      <c r="B34" s="8">
        <v>32</v>
      </c>
      <c r="C34" s="8" t="s">
        <v>55</v>
      </c>
      <c r="D34" s="3">
        <v>2992608</v>
      </c>
      <c r="E34" s="3">
        <f>SUM('D1'!D35:AH35)-SUM('D1'!AD35:AE35)</f>
        <v>626297.6260087141</v>
      </c>
      <c r="F34" s="29">
        <f t="shared" si="2"/>
        <v>0.20928154506327393</v>
      </c>
      <c r="G34" s="29">
        <v>1.7440446694727363</v>
      </c>
      <c r="H34" s="29">
        <v>1.4172708935117884</v>
      </c>
      <c r="I34" s="3"/>
      <c r="J34" s="3"/>
      <c r="K34" s="3">
        <f t="shared" si="0"/>
        <v>26217131.773537774</v>
      </c>
      <c r="L34" s="28">
        <f t="shared" si="1"/>
        <v>73.00658188646348</v>
      </c>
      <c r="M34" s="28">
        <f t="shared" si="1"/>
        <v>59.32766823785022</v>
      </c>
      <c r="N34" s="3"/>
      <c r="O34" s="3"/>
      <c r="P34" s="3"/>
      <c r="Q34" s="3"/>
      <c r="R34" s="3"/>
      <c r="S34" s="3"/>
      <c r="T34" s="3"/>
      <c r="U34" s="3"/>
      <c r="V34" s="3"/>
      <c r="W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L34" s="10"/>
      <c r="AM34" s="10"/>
      <c r="AN34" s="10"/>
      <c r="AP34" s="15"/>
    </row>
    <row r="35" spans="1:42" ht="15">
      <c r="A35" s="8">
        <v>33</v>
      </c>
      <c r="B35" s="8">
        <v>33</v>
      </c>
      <c r="C35" s="8" t="s">
        <v>56</v>
      </c>
      <c r="D35" s="3">
        <v>664518</v>
      </c>
      <c r="E35" s="3">
        <f>SUM('D1'!D36:AH36)-SUM('D1'!AD36:AE36)</f>
        <v>47059.92298158095</v>
      </c>
      <c r="F35" s="29">
        <f t="shared" si="2"/>
        <v>0.07081813130958221</v>
      </c>
      <c r="G35" s="29">
        <v>0.8194757548985314</v>
      </c>
      <c r="H35" s="29">
        <v>0.634131010062459</v>
      </c>
      <c r="I35" s="3"/>
      <c r="J35" s="3"/>
      <c r="K35" s="3">
        <f t="shared" si="0"/>
        <v>1969951.9059704691</v>
      </c>
      <c r="L35" s="28">
        <f aca="true" t="shared" si="3" ref="L35:M66">G35*$O$2*10</f>
        <v>34.30366483792997</v>
      </c>
      <c r="M35" s="28">
        <f t="shared" si="3"/>
        <v>26.545041146719562</v>
      </c>
      <c r="N35" s="3"/>
      <c r="O35" s="3"/>
      <c r="P35" s="3"/>
      <c r="Q35" s="3"/>
      <c r="R35" s="3"/>
      <c r="S35" s="3"/>
      <c r="T35" s="3"/>
      <c r="U35" s="3"/>
      <c r="V35" s="3"/>
      <c r="W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L35" s="10"/>
      <c r="AM35" s="10"/>
      <c r="AN35" s="10"/>
      <c r="AP35" s="15"/>
    </row>
    <row r="36" spans="1:42" ht="15">
      <c r="A36" s="8">
        <v>34</v>
      </c>
      <c r="B36" s="8">
        <v>34</v>
      </c>
      <c r="C36" s="8" t="s">
        <v>57</v>
      </c>
      <c r="D36" s="3">
        <v>1711044</v>
      </c>
      <c r="E36" s="3">
        <f>SUM('D1'!D37:AH37)-SUM('D1'!AD37:AE37)</f>
        <v>1424137.6891884871</v>
      </c>
      <c r="F36" s="29">
        <f t="shared" si="2"/>
        <v>0.8323209041897737</v>
      </c>
      <c r="G36" s="29">
        <v>2.0542512412215523</v>
      </c>
      <c r="H36" s="29">
        <v>1.891574531846968</v>
      </c>
      <c r="I36" s="3"/>
      <c r="J36" s="3"/>
      <c r="K36" s="3">
        <f t="shared" si="0"/>
        <v>59615115.73827466</v>
      </c>
      <c r="L36" s="28">
        <f t="shared" si="3"/>
        <v>85.99198408315479</v>
      </c>
      <c r="M36" s="28">
        <f t="shared" si="3"/>
        <v>79.18225569038</v>
      </c>
      <c r="N36" s="3"/>
      <c r="O36" s="3"/>
      <c r="P36" s="3"/>
      <c r="Q36" s="3"/>
      <c r="R36" s="3"/>
      <c r="S36" s="3"/>
      <c r="T36" s="3"/>
      <c r="U36" s="3"/>
      <c r="V36" s="3"/>
      <c r="W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L36" s="10"/>
      <c r="AM36" s="10"/>
      <c r="AN36" s="10"/>
      <c r="AP36" s="15"/>
    </row>
    <row r="37" spans="1:42" ht="15">
      <c r="A37" s="8">
        <v>35</v>
      </c>
      <c r="B37" s="8">
        <v>35</v>
      </c>
      <c r="C37" s="8" t="s">
        <v>58</v>
      </c>
      <c r="D37" s="3">
        <v>3981585</v>
      </c>
      <c r="E37" s="3">
        <f>SUM('D1'!D38:AH38)-SUM('D1'!AD38:AE38)</f>
        <v>4768129.07977812</v>
      </c>
      <c r="F37" s="29">
        <f t="shared" si="2"/>
        <v>1.1975454699015895</v>
      </c>
      <c r="G37" s="29">
        <v>2.544581293801714</v>
      </c>
      <c r="H37" s="29">
        <v>2.3881734617124106</v>
      </c>
      <c r="I37" s="3"/>
      <c r="J37" s="3"/>
      <c r="K37" s="3">
        <f t="shared" si="0"/>
        <v>199596267.34405196</v>
      </c>
      <c r="L37" s="28">
        <f t="shared" si="3"/>
        <v>106.51744524918664</v>
      </c>
      <c r="M37" s="28">
        <f t="shared" si="3"/>
        <v>99.97013519401236</v>
      </c>
      <c r="N37" s="3"/>
      <c r="O37" s="3"/>
      <c r="P37" s="3"/>
      <c r="Q37" s="3"/>
      <c r="R37" s="3"/>
      <c r="S37" s="3"/>
      <c r="T37" s="3"/>
      <c r="U37" s="3"/>
      <c r="V37" s="3"/>
      <c r="W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L37" s="10"/>
      <c r="AM37" s="10"/>
      <c r="AN37" s="10"/>
      <c r="AP37" s="15"/>
    </row>
    <row r="38" spans="1:42" ht="15">
      <c r="A38" s="8">
        <v>36</v>
      </c>
      <c r="B38" s="8">
        <v>36</v>
      </c>
      <c r="C38" s="8" t="s">
        <v>59</v>
      </c>
      <c r="D38" s="3">
        <v>840472</v>
      </c>
      <c r="E38" s="3">
        <f>SUM('D1'!D39:AH39)-SUM('D1'!AD39:AE39)</f>
        <v>1328155.5540730713</v>
      </c>
      <c r="F38" s="29">
        <f t="shared" si="2"/>
        <v>1.5802496145892682</v>
      </c>
      <c r="G38" s="29">
        <v>2.5863885500747013</v>
      </c>
      <c r="H38" s="29">
        <v>2.4255331154774136</v>
      </c>
      <c r="I38" s="3"/>
      <c r="J38" s="3"/>
      <c r="K38" s="3">
        <f t="shared" si="0"/>
        <v>55597255.5712758</v>
      </c>
      <c r="L38" s="28">
        <f t="shared" si="3"/>
        <v>108.26751790040203</v>
      </c>
      <c r="M38" s="28">
        <f t="shared" si="3"/>
        <v>101.53402898044227</v>
      </c>
      <c r="N38" s="3"/>
      <c r="O38" s="3"/>
      <c r="P38" s="3"/>
      <c r="Q38" s="3"/>
      <c r="R38" s="3"/>
      <c r="S38" s="3"/>
      <c r="T38" s="3"/>
      <c r="U38" s="3"/>
      <c r="V38" s="3"/>
      <c r="W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L38" s="10"/>
      <c r="AM38" s="10"/>
      <c r="AN38" s="10"/>
      <c r="AP38" s="15"/>
    </row>
    <row r="39" spans="1:42" ht="15">
      <c r="A39" s="8">
        <v>37</v>
      </c>
      <c r="B39" s="8">
        <v>37</v>
      </c>
      <c r="C39" s="8" t="s">
        <v>60</v>
      </c>
      <c r="D39" s="3">
        <v>1835980</v>
      </c>
      <c r="E39" s="3">
        <f>SUM('D1'!D40:AH40)-SUM('D1'!AD40:AE40)</f>
        <v>1783480.924312486</v>
      </c>
      <c r="F39" s="29">
        <f t="shared" si="2"/>
        <v>0.9714054207085513</v>
      </c>
      <c r="G39" s="29">
        <v>2.2824735840709436</v>
      </c>
      <c r="H39" s="29">
        <v>2.1024173573194194</v>
      </c>
      <c r="I39" s="3"/>
      <c r="J39" s="3"/>
      <c r="K39" s="3">
        <f t="shared" si="0"/>
        <v>74657403.23218283</v>
      </c>
      <c r="L39" s="28">
        <f t="shared" si="3"/>
        <v>95.54548546600174</v>
      </c>
      <c r="M39" s="28">
        <f t="shared" si="3"/>
        <v>88.00824178606956</v>
      </c>
      <c r="N39" s="3"/>
      <c r="O39" s="3"/>
      <c r="P39" s="3"/>
      <c r="Q39" s="3"/>
      <c r="R39" s="3"/>
      <c r="S39" s="3"/>
      <c r="T39" s="3"/>
      <c r="U39" s="3"/>
      <c r="V39" s="3"/>
      <c r="W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L39" s="10"/>
      <c r="AM39" s="10"/>
      <c r="AN39" s="10"/>
      <c r="AP39" s="15"/>
    </row>
    <row r="40" spans="1:42" ht="15">
      <c r="A40" s="8">
        <v>38</v>
      </c>
      <c r="B40" s="8">
        <v>38</v>
      </c>
      <c r="C40" s="8" t="s">
        <v>61</v>
      </c>
      <c r="D40" s="3">
        <v>4514100</v>
      </c>
      <c r="E40" s="3">
        <f>SUM('D1'!D41:AH41)-SUM('D1'!AD41:AE41)</f>
        <v>32103759.391272485</v>
      </c>
      <c r="F40" s="29">
        <f t="shared" si="2"/>
        <v>7.111884847759794</v>
      </c>
      <c r="G40" s="29">
        <v>12.729972160751982</v>
      </c>
      <c r="H40" s="29">
        <v>11.972869168333819</v>
      </c>
      <c r="I40" s="3"/>
      <c r="J40" s="3"/>
      <c r="K40" s="3">
        <f t="shared" si="0"/>
        <v>1343879419.9983618</v>
      </c>
      <c r="L40" s="28">
        <f t="shared" si="3"/>
        <v>532.8829996351583</v>
      </c>
      <c r="M40" s="28">
        <f t="shared" si="3"/>
        <v>501.19028982103777</v>
      </c>
      <c r="N40" s="3"/>
      <c r="O40" s="3"/>
      <c r="P40" s="3"/>
      <c r="Q40" s="3"/>
      <c r="R40" s="3"/>
      <c r="S40" s="3"/>
      <c r="T40" s="3"/>
      <c r="U40" s="3"/>
      <c r="V40" s="3"/>
      <c r="W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L40" s="10"/>
      <c r="AM40" s="10"/>
      <c r="AN40" s="10"/>
      <c r="AP40" s="15"/>
    </row>
    <row r="41" spans="1:42" ht="15">
      <c r="A41" s="8">
        <v>39</v>
      </c>
      <c r="B41" s="8">
        <v>39</v>
      </c>
      <c r="C41" s="8" t="s">
        <v>62</v>
      </c>
      <c r="D41" s="3">
        <v>9249993</v>
      </c>
      <c r="E41" s="3">
        <f>SUM('D1'!D42:AH42)-SUM('D1'!AD42:AE42)</f>
        <v>6246445.182124363</v>
      </c>
      <c r="F41" s="29">
        <f t="shared" si="2"/>
        <v>0.6752918820721663</v>
      </c>
      <c r="G41" s="29">
        <v>7.0549662190029245</v>
      </c>
      <c r="H41" s="29">
        <v>6.435167825116951</v>
      </c>
      <c r="I41" s="3"/>
      <c r="J41" s="3"/>
      <c r="K41" s="3">
        <f t="shared" si="0"/>
        <v>261479318.5463169</v>
      </c>
      <c r="L41" s="28">
        <f t="shared" si="3"/>
        <v>295.3244134105719</v>
      </c>
      <c r="M41" s="28">
        <f t="shared" si="3"/>
        <v>269.3793427433081</v>
      </c>
      <c r="N41" s="3"/>
      <c r="O41" s="3"/>
      <c r="P41" s="3"/>
      <c r="Q41" s="3"/>
      <c r="R41" s="3"/>
      <c r="S41" s="3"/>
      <c r="T41" s="3"/>
      <c r="U41" s="3"/>
      <c r="V41" s="3"/>
      <c r="W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L41" s="10"/>
      <c r="AM41" s="10"/>
      <c r="AN41" s="10"/>
      <c r="AP41" s="15"/>
    </row>
    <row r="42" spans="1:42" ht="15">
      <c r="A42" s="8">
        <v>40</v>
      </c>
      <c r="B42" s="8">
        <v>40</v>
      </c>
      <c r="C42" s="8" t="s">
        <v>210</v>
      </c>
      <c r="D42" s="3">
        <v>1754181</v>
      </c>
      <c r="E42" s="3">
        <f>SUM('D1'!D43:AH43)-SUM('D1'!AD43:AE43)</f>
        <v>1856727.8913938752</v>
      </c>
      <c r="F42" s="29">
        <f t="shared" si="2"/>
        <v>1.0584585578078176</v>
      </c>
      <c r="G42" s="29">
        <v>3.5819673308794666</v>
      </c>
      <c r="H42" s="29">
        <v>3.3157506728442527</v>
      </c>
      <c r="I42" s="3"/>
      <c r="J42" s="3"/>
      <c r="K42" s="3">
        <f t="shared" si="0"/>
        <v>77723557.8976933</v>
      </c>
      <c r="L42" s="28">
        <f t="shared" si="3"/>
        <v>149.9429434542799</v>
      </c>
      <c r="M42" s="28">
        <f t="shared" si="3"/>
        <v>138.79898104059686</v>
      </c>
      <c r="N42" s="3"/>
      <c r="O42" s="3"/>
      <c r="P42" s="3"/>
      <c r="Q42" s="3"/>
      <c r="R42" s="3"/>
      <c r="S42" s="3"/>
      <c r="T42" s="3"/>
      <c r="U42" s="3"/>
      <c r="V42" s="3"/>
      <c r="W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L42" s="10"/>
      <c r="AM42" s="10"/>
      <c r="AN42" s="10"/>
      <c r="AP42" s="15"/>
    </row>
    <row r="43" spans="1:42" ht="15">
      <c r="A43" s="8">
        <v>41</v>
      </c>
      <c r="B43" s="8">
        <v>41</v>
      </c>
      <c r="C43" s="8" t="s">
        <v>63</v>
      </c>
      <c r="D43" s="3">
        <v>1641264</v>
      </c>
      <c r="E43" s="3">
        <f>SUM('D1'!D44:AH44)-SUM('D1'!AD44:AE44)</f>
        <v>114799.6608510039</v>
      </c>
      <c r="F43" s="29">
        <f t="shared" si="2"/>
        <v>0.06994588369147431</v>
      </c>
      <c r="G43" s="29">
        <v>4.062596724051112</v>
      </c>
      <c r="H43" s="29">
        <v>3.585115679952022</v>
      </c>
      <c r="I43" s="3"/>
      <c r="J43" s="3"/>
      <c r="K43" s="3">
        <f t="shared" si="0"/>
        <v>4805571.203053448</v>
      </c>
      <c r="L43" s="28">
        <f t="shared" si="3"/>
        <v>170.06233016714157</v>
      </c>
      <c r="M43" s="28">
        <f t="shared" si="3"/>
        <v>150.0747349206316</v>
      </c>
      <c r="N43" s="3"/>
      <c r="O43" s="3"/>
      <c r="P43" s="3"/>
      <c r="Q43" s="3"/>
      <c r="R43" s="3"/>
      <c r="S43" s="3"/>
      <c r="T43" s="3"/>
      <c r="U43" s="3"/>
      <c r="V43" s="3"/>
      <c r="W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L43" s="10"/>
      <c r="AM43" s="10"/>
      <c r="AN43" s="10"/>
      <c r="AP43" s="15"/>
    </row>
    <row r="44" spans="1:42" ht="15">
      <c r="A44" s="8">
        <v>42</v>
      </c>
      <c r="B44" s="8">
        <v>42</v>
      </c>
      <c r="C44" s="8" t="s">
        <v>64</v>
      </c>
      <c r="D44" s="3">
        <v>1414159</v>
      </c>
      <c r="E44" s="3">
        <f>SUM('D1'!D45:AH45)-SUM('D1'!AD45:AE45)</f>
        <v>748400.671683959</v>
      </c>
      <c r="F44" s="29">
        <f t="shared" si="2"/>
        <v>0.5292196080383882</v>
      </c>
      <c r="G44" s="29">
        <v>2.7500491427328364</v>
      </c>
      <c r="H44" s="29">
        <v>1.7309605414654463</v>
      </c>
      <c r="I44" s="3"/>
      <c r="J44" s="3"/>
      <c r="K44" s="3">
        <f t="shared" si="0"/>
        <v>31328426.31702636</v>
      </c>
      <c r="L44" s="28">
        <f t="shared" si="3"/>
        <v>115.11843213936788</v>
      </c>
      <c r="M44" s="28">
        <f t="shared" si="3"/>
        <v>72.45887374601432</v>
      </c>
      <c r="N44" s="3"/>
      <c r="O44" s="3"/>
      <c r="P44" s="3"/>
      <c r="Q44" s="3"/>
      <c r="R44" s="3"/>
      <c r="S44" s="3"/>
      <c r="T44" s="3"/>
      <c r="U44" s="3"/>
      <c r="V44" s="3"/>
      <c r="W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L44" s="10"/>
      <c r="AM44" s="10"/>
      <c r="AN44" s="10"/>
      <c r="AP44" s="15"/>
    </row>
    <row r="45" spans="1:42" ht="15">
      <c r="A45" s="8">
        <v>43</v>
      </c>
      <c r="B45" s="8">
        <v>43</v>
      </c>
      <c r="C45" s="8" t="s">
        <v>65</v>
      </c>
      <c r="D45" s="3">
        <v>4723605</v>
      </c>
      <c r="E45" s="3">
        <f>SUM('D1'!D46:AH46)-SUM('D1'!AD46:AE46)</f>
        <v>1086894.8237081966</v>
      </c>
      <c r="F45" s="29">
        <f t="shared" si="2"/>
        <v>0.23009858438802497</v>
      </c>
      <c r="G45" s="29">
        <v>1.870188066222303</v>
      </c>
      <c r="H45" s="29">
        <v>1.1223238049778916</v>
      </c>
      <c r="I45" s="3"/>
      <c r="J45" s="3"/>
      <c r="K45" s="3">
        <f t="shared" si="0"/>
        <v>45497960.76783696</v>
      </c>
      <c r="L45" s="28">
        <f t="shared" si="3"/>
        <v>78.2870075460987</v>
      </c>
      <c r="M45" s="28">
        <f t="shared" si="3"/>
        <v>46.981035638277035</v>
      </c>
      <c r="N45" s="3"/>
      <c r="O45" s="3"/>
      <c r="P45" s="3"/>
      <c r="Q45" s="3"/>
      <c r="R45" s="3"/>
      <c r="S45" s="3"/>
      <c r="T45" s="3"/>
      <c r="U45" s="3"/>
      <c r="V45" s="3"/>
      <c r="W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L45" s="10"/>
      <c r="AM45" s="10"/>
      <c r="AN45" s="10"/>
      <c r="AP45" s="15"/>
    </row>
    <row r="46" spans="1:42" ht="15">
      <c r="A46" s="8">
        <v>44</v>
      </c>
      <c r="B46" s="8">
        <v>44</v>
      </c>
      <c r="C46" s="8" t="s">
        <v>66</v>
      </c>
      <c r="D46" s="3">
        <v>5327978</v>
      </c>
      <c r="E46" s="3">
        <f>SUM('D1'!D47:AH47)-SUM('D1'!AD47:AE47)</f>
        <v>518196.97887381207</v>
      </c>
      <c r="F46" s="29">
        <f t="shared" si="2"/>
        <v>0.09725959432899536</v>
      </c>
      <c r="G46" s="29">
        <v>1.7724133852326642</v>
      </c>
      <c r="H46" s="29">
        <v>1.5061774876187053</v>
      </c>
      <c r="I46" s="3"/>
      <c r="J46" s="3"/>
      <c r="K46" s="3">
        <f t="shared" si="0"/>
        <v>21691984.63414721</v>
      </c>
      <c r="L46" s="28">
        <f t="shared" si="3"/>
        <v>74.19411051253194</v>
      </c>
      <c r="M46" s="28">
        <f t="shared" si="3"/>
        <v>63.04934272046281</v>
      </c>
      <c r="N46" s="3"/>
      <c r="O46" s="3"/>
      <c r="P46" s="3"/>
      <c r="Q46" s="3"/>
      <c r="R46" s="3"/>
      <c r="S46" s="3"/>
      <c r="T46" s="3"/>
      <c r="U46" s="3"/>
      <c r="V46" s="3"/>
      <c r="W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L46" s="10"/>
      <c r="AM46" s="10"/>
      <c r="AN46" s="10"/>
      <c r="AP46" s="15"/>
    </row>
    <row r="47" spans="1:42" ht="15">
      <c r="A47" s="8">
        <v>45</v>
      </c>
      <c r="B47" s="8">
        <v>45</v>
      </c>
      <c r="C47" s="8" t="s">
        <v>67</v>
      </c>
      <c r="D47" s="3">
        <v>8124410</v>
      </c>
      <c r="E47" s="3">
        <f>SUM('D1'!D48:AH48)-SUM('D1'!AD48:AE48)</f>
        <v>1484373.8808373602</v>
      </c>
      <c r="F47" s="29">
        <f t="shared" si="2"/>
        <v>0.18270543717480534</v>
      </c>
      <c r="G47" s="29">
        <v>1.798845768567833</v>
      </c>
      <c r="H47" s="29">
        <v>1.5731725420362057</v>
      </c>
      <c r="I47" s="3"/>
      <c r="J47" s="3"/>
      <c r="K47" s="3">
        <f t="shared" si="0"/>
        <v>62136632.83879232</v>
      </c>
      <c r="L47" s="28">
        <f t="shared" si="3"/>
        <v>75.30058329513378</v>
      </c>
      <c r="M47" s="28">
        <f t="shared" si="3"/>
        <v>65.85378919590659</v>
      </c>
      <c r="N47" s="3"/>
      <c r="O47" s="3"/>
      <c r="P47" s="3"/>
      <c r="Q47" s="3"/>
      <c r="R47" s="3"/>
      <c r="S47" s="3"/>
      <c r="T47" s="3"/>
      <c r="U47" s="3"/>
      <c r="V47" s="3"/>
      <c r="W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L47" s="10"/>
      <c r="AM47" s="10"/>
      <c r="AN47" s="10"/>
      <c r="AP47" s="15"/>
    </row>
    <row r="48" spans="1:42" ht="15">
      <c r="A48" s="8">
        <v>46</v>
      </c>
      <c r="B48" s="8">
        <v>46</v>
      </c>
      <c r="C48" s="8" t="s">
        <v>68</v>
      </c>
      <c r="D48" s="3">
        <v>9253988</v>
      </c>
      <c r="E48" s="3">
        <f>SUM('D1'!D49:AH49)-SUM('D1'!AD49:AE49)</f>
        <v>549055.528225383</v>
      </c>
      <c r="F48" s="29">
        <f t="shared" si="2"/>
        <v>0.0593317743901746</v>
      </c>
      <c r="G48" s="29">
        <v>1.166103531925452</v>
      </c>
      <c r="H48" s="29">
        <v>0.9840035445088002</v>
      </c>
      <c r="I48" s="3"/>
      <c r="J48" s="3"/>
      <c r="K48" s="3">
        <f t="shared" si="0"/>
        <v>22983738.939278647</v>
      </c>
      <c r="L48" s="28">
        <f t="shared" si="3"/>
        <v>48.81367689816538</v>
      </c>
      <c r="M48" s="28">
        <f t="shared" si="3"/>
        <v>41.190880374910634</v>
      </c>
      <c r="N48" s="3"/>
      <c r="O48" s="3"/>
      <c r="P48" s="3"/>
      <c r="Q48" s="3"/>
      <c r="R48" s="3"/>
      <c r="S48" s="3"/>
      <c r="T48" s="3"/>
      <c r="U48" s="3"/>
      <c r="V48" s="3"/>
      <c r="W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L48" s="10"/>
      <c r="AM48" s="10"/>
      <c r="AN48" s="10"/>
      <c r="AP48" s="15"/>
    </row>
    <row r="49" spans="1:42" ht="15">
      <c r="A49" s="8">
        <v>47</v>
      </c>
      <c r="B49" s="8">
        <v>47</v>
      </c>
      <c r="C49" s="8" t="s">
        <v>69</v>
      </c>
      <c r="D49" s="3">
        <v>11609711</v>
      </c>
      <c r="E49" s="3">
        <f>SUM('D1'!D50:AH50)-SUM('D1'!AD50:AE50)</f>
        <v>500444.66415292275</v>
      </c>
      <c r="F49" s="29">
        <f t="shared" si="2"/>
        <v>0.04310569523676539</v>
      </c>
      <c r="G49" s="29">
        <v>0.9716097754015883</v>
      </c>
      <c r="H49" s="29">
        <v>0.8108332522361115</v>
      </c>
      <c r="I49" s="3"/>
      <c r="J49" s="3"/>
      <c r="K49" s="3">
        <f t="shared" si="0"/>
        <v>20948863.863773424</v>
      </c>
      <c r="L49" s="28">
        <f t="shared" si="3"/>
        <v>40.67207100319819</v>
      </c>
      <c r="M49" s="28">
        <f t="shared" si="3"/>
        <v>33.94188535522974</v>
      </c>
      <c r="N49" s="3"/>
      <c r="O49" s="3"/>
      <c r="P49" s="3"/>
      <c r="Q49" s="3"/>
      <c r="R49" s="3"/>
      <c r="S49" s="3"/>
      <c r="T49" s="3"/>
      <c r="U49" s="3"/>
      <c r="V49" s="3"/>
      <c r="W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L49" s="10"/>
      <c r="AM49" s="10"/>
      <c r="AN49" s="10"/>
      <c r="AP49" s="15"/>
    </row>
    <row r="50" spans="1:42" ht="15">
      <c r="A50" s="8">
        <v>48</v>
      </c>
      <c r="B50" s="8">
        <v>48</v>
      </c>
      <c r="C50" s="8" t="s">
        <v>70</v>
      </c>
      <c r="D50" s="3">
        <v>3755616</v>
      </c>
      <c r="E50" s="3">
        <f>SUM('D1'!D51:AH51)-SUM('D1'!AD51:AE51)</f>
        <v>277079.76427253697</v>
      </c>
      <c r="F50" s="29">
        <f t="shared" si="2"/>
        <v>0.07377744803316871</v>
      </c>
      <c r="G50" s="29">
        <v>1.3122042508425562</v>
      </c>
      <c r="H50" s="29">
        <v>1.1361990022884134</v>
      </c>
      <c r="I50" s="3"/>
      <c r="J50" s="3"/>
      <c r="K50" s="3">
        <f t="shared" si="0"/>
        <v>11598697.472330533</v>
      </c>
      <c r="L50" s="28">
        <f t="shared" si="3"/>
        <v>54.929526042394826</v>
      </c>
      <c r="M50" s="28">
        <f t="shared" si="3"/>
        <v>47.56185833529413</v>
      </c>
      <c r="N50" s="3"/>
      <c r="O50" s="3"/>
      <c r="P50" s="3"/>
      <c r="Q50" s="3"/>
      <c r="R50" s="3"/>
      <c r="S50" s="3"/>
      <c r="T50" s="3"/>
      <c r="U50" s="3"/>
      <c r="V50" s="3"/>
      <c r="W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L50" s="10"/>
      <c r="AM50" s="10"/>
      <c r="AN50" s="10"/>
      <c r="AP50" s="15"/>
    </row>
    <row r="51" spans="1:42" ht="15">
      <c r="A51" s="8">
        <v>49</v>
      </c>
      <c r="B51" s="8">
        <v>49</v>
      </c>
      <c r="C51" s="8" t="s">
        <v>71</v>
      </c>
      <c r="D51" s="3">
        <v>3967358</v>
      </c>
      <c r="E51" s="3">
        <f>SUM('D1'!D52:AH52)-SUM('D1'!AD52:AE52)</f>
        <v>114100.42946392135</v>
      </c>
      <c r="F51" s="29">
        <f t="shared" si="2"/>
        <v>0.02875980172798153</v>
      </c>
      <c r="G51" s="29">
        <v>0.8450301201882221</v>
      </c>
      <c r="H51" s="29">
        <v>0.6644883086316473</v>
      </c>
      <c r="I51" s="3"/>
      <c r="J51" s="3"/>
      <c r="K51" s="3">
        <f t="shared" si="0"/>
        <v>4776301.02757448</v>
      </c>
      <c r="L51" s="28">
        <f t="shared" si="3"/>
        <v>35.37338334613907</v>
      </c>
      <c r="M51" s="28">
        <f t="shared" si="3"/>
        <v>27.81581284347507</v>
      </c>
      <c r="N51" s="3"/>
      <c r="O51" s="3"/>
      <c r="P51" s="3"/>
      <c r="Q51" s="3"/>
      <c r="R51" s="3"/>
      <c r="S51" s="3"/>
      <c r="T51" s="3"/>
      <c r="U51" s="3"/>
      <c r="V51" s="3"/>
      <c r="W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L51" s="10"/>
      <c r="AM51" s="10"/>
      <c r="AN51" s="10"/>
      <c r="AP51" s="15"/>
    </row>
    <row r="52" spans="1:42" ht="15">
      <c r="A52" s="8">
        <v>50</v>
      </c>
      <c r="B52" s="8">
        <v>50</v>
      </c>
      <c r="C52" s="8" t="s">
        <v>211</v>
      </c>
      <c r="D52" s="3">
        <v>7523603</v>
      </c>
      <c r="E52" s="3">
        <f>SUM('D1'!D53:AH53)-SUM('D1'!AD53:AE53)</f>
        <v>112020.51215486263</v>
      </c>
      <c r="F52" s="29">
        <f t="shared" si="2"/>
        <v>0.014889210947848076</v>
      </c>
      <c r="G52" s="29">
        <v>0.9393936819199131</v>
      </c>
      <c r="H52" s="29">
        <v>0.7339460172086453</v>
      </c>
      <c r="I52" s="3"/>
      <c r="J52" s="3"/>
      <c r="K52" s="3">
        <f t="shared" si="0"/>
        <v>4689234.649058627</v>
      </c>
      <c r="L52" s="28">
        <f t="shared" si="3"/>
        <v>39.323489222008526</v>
      </c>
      <c r="M52" s="28">
        <f t="shared" si="3"/>
        <v>30.723347253362494</v>
      </c>
      <c r="N52" s="3"/>
      <c r="O52" s="3"/>
      <c r="P52" s="3"/>
      <c r="Q52" s="3"/>
      <c r="R52" s="3"/>
      <c r="S52" s="3"/>
      <c r="T52" s="3"/>
      <c r="U52" s="3"/>
      <c r="V52" s="3"/>
      <c r="W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L52" s="10"/>
      <c r="AM52" s="10"/>
      <c r="AN52" s="10"/>
      <c r="AP52" s="15"/>
    </row>
    <row r="53" spans="1:42" ht="15">
      <c r="A53" s="8">
        <v>51</v>
      </c>
      <c r="B53" s="8">
        <v>51</v>
      </c>
      <c r="C53" s="8" t="s">
        <v>212</v>
      </c>
      <c r="D53" s="3">
        <v>7453468</v>
      </c>
      <c r="E53" s="3">
        <f>SUM('D1'!D54:AH54)-SUM('D1'!AD54:AE54)</f>
        <v>139075.25348449848</v>
      </c>
      <c r="F53" s="29">
        <f t="shared" si="2"/>
        <v>0.018659133370465732</v>
      </c>
      <c r="G53" s="29">
        <v>0.7507016629960667</v>
      </c>
      <c r="H53" s="29">
        <v>0.5235742669129013</v>
      </c>
      <c r="I53" s="3"/>
      <c r="J53" s="3"/>
      <c r="K53" s="3">
        <f t="shared" si="0"/>
        <v>5821759.648487848</v>
      </c>
      <c r="L53" s="28">
        <f t="shared" si="3"/>
        <v>31.424746963846847</v>
      </c>
      <c r="M53" s="28">
        <f t="shared" si="3"/>
        <v>21.917080600107504</v>
      </c>
      <c r="N53" s="3"/>
      <c r="O53" s="3"/>
      <c r="P53" s="3"/>
      <c r="Q53" s="3"/>
      <c r="R53" s="3"/>
      <c r="S53" s="3"/>
      <c r="T53" s="3"/>
      <c r="U53" s="3"/>
      <c r="V53" s="3"/>
      <c r="W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L53" s="10"/>
      <c r="AM53" s="10"/>
      <c r="AN53" s="10"/>
      <c r="AP53" s="15"/>
    </row>
    <row r="54" spans="1:42" ht="15">
      <c r="A54" s="8">
        <v>52</v>
      </c>
      <c r="B54" s="8">
        <v>52</v>
      </c>
      <c r="C54" s="8" t="s">
        <v>244</v>
      </c>
      <c r="D54" s="3">
        <v>5495750</v>
      </c>
      <c r="E54" s="3">
        <f>SUM('D1'!D55:AH55)-SUM('D1'!AD55:AE55)</f>
        <v>155266.31701225962</v>
      </c>
      <c r="F54" s="29">
        <f t="shared" si="2"/>
        <v>0.028252070602239842</v>
      </c>
      <c r="G54" s="29">
        <v>0.8043273032739581</v>
      </c>
      <c r="H54" s="29">
        <v>0.614927938409366</v>
      </c>
      <c r="I54" s="3"/>
      <c r="J54" s="3"/>
      <c r="K54" s="3">
        <f t="shared" si="0"/>
        <v>6499525.663291693</v>
      </c>
      <c r="L54" s="28">
        <f t="shared" si="3"/>
        <v>33.66954307869952</v>
      </c>
      <c r="M54" s="28">
        <f t="shared" si="3"/>
        <v>25.741190965785265</v>
      </c>
      <c r="N54" s="3"/>
      <c r="O54" s="3"/>
      <c r="P54" s="3"/>
      <c r="Q54" s="3"/>
      <c r="R54" s="3"/>
      <c r="S54" s="3"/>
      <c r="T54" s="3"/>
      <c r="U54" s="3"/>
      <c r="V54" s="3"/>
      <c r="W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L54" s="10"/>
      <c r="AM54" s="10"/>
      <c r="AN54" s="10"/>
      <c r="AP54" s="15"/>
    </row>
    <row r="55" spans="1:42" ht="15">
      <c r="A55" s="8">
        <v>53</v>
      </c>
      <c r="B55" s="8">
        <v>53</v>
      </c>
      <c r="C55" s="8" t="s">
        <v>213</v>
      </c>
      <c r="D55" s="3">
        <v>3686678</v>
      </c>
      <c r="E55" s="3">
        <f>SUM('D1'!D56:AH56)-SUM('D1'!AD56:AE56)</f>
        <v>54922.042678283</v>
      </c>
      <c r="F55" s="29">
        <f t="shared" si="2"/>
        <v>0.014897434134004382</v>
      </c>
      <c r="G55" s="29">
        <v>0.6855090237960632</v>
      </c>
      <c r="H55" s="29">
        <v>0.51150248576546</v>
      </c>
      <c r="I55" s="3"/>
      <c r="J55" s="3"/>
      <c r="K55" s="3">
        <f t="shared" si="0"/>
        <v>2299064.1675342657</v>
      </c>
      <c r="L55" s="28">
        <f t="shared" si="3"/>
        <v>28.6957504906151</v>
      </c>
      <c r="M55" s="28">
        <f t="shared" si="3"/>
        <v>21.411749805385035</v>
      </c>
      <c r="N55" s="3"/>
      <c r="O55" s="3"/>
      <c r="P55" s="3"/>
      <c r="Q55" s="3"/>
      <c r="R55" s="3"/>
      <c r="S55" s="3"/>
      <c r="T55" s="3"/>
      <c r="U55" s="3"/>
      <c r="V55" s="3"/>
      <c r="W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L55" s="10"/>
      <c r="AM55" s="10"/>
      <c r="AN55" s="10"/>
      <c r="AP55" s="15"/>
    </row>
    <row r="56" spans="1:42" ht="15">
      <c r="A56" s="8">
        <v>54</v>
      </c>
      <c r="B56" s="8">
        <v>54</v>
      </c>
      <c r="C56" s="8" t="s">
        <v>214</v>
      </c>
      <c r="D56" s="3">
        <v>6256723</v>
      </c>
      <c r="E56" s="3">
        <f>SUM('D1'!D57:AH57)-SUM('D1'!AD57:AE57)</f>
        <v>582333.5594025645</v>
      </c>
      <c r="F56" s="29">
        <f t="shared" si="2"/>
        <v>0.09307325246819534</v>
      </c>
      <c r="G56" s="29">
        <v>0.9365794548300749</v>
      </c>
      <c r="H56" s="29">
        <v>0.7958244718529182</v>
      </c>
      <c r="I56" s="3"/>
      <c r="J56" s="3"/>
      <c r="K56" s="3">
        <f t="shared" si="0"/>
        <v>24376773.96337105</v>
      </c>
      <c r="L56" s="28">
        <f t="shared" si="3"/>
        <v>39.20568426891435</v>
      </c>
      <c r="M56" s="28">
        <f t="shared" si="3"/>
        <v>33.31361030399908</v>
      </c>
      <c r="N56" s="3"/>
      <c r="O56" s="3"/>
      <c r="P56" s="3"/>
      <c r="Q56" s="3"/>
      <c r="R56" s="3"/>
      <c r="S56" s="3"/>
      <c r="T56" s="3"/>
      <c r="U56" s="3"/>
      <c r="V56" s="3"/>
      <c r="W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L56" s="10"/>
      <c r="AM56" s="10"/>
      <c r="AN56" s="10"/>
      <c r="AP56" s="15"/>
    </row>
    <row r="57" spans="1:42" ht="15">
      <c r="A57" s="8">
        <v>55</v>
      </c>
      <c r="B57" s="8">
        <v>55</v>
      </c>
      <c r="C57" s="8" t="s">
        <v>215</v>
      </c>
      <c r="D57" s="3">
        <v>11556616</v>
      </c>
      <c r="E57" s="3">
        <f>SUM('D1'!D58:AH58)-SUM('D1'!AD58:AE58)</f>
        <v>471854.50971658016</v>
      </c>
      <c r="F57" s="29">
        <f t="shared" si="2"/>
        <v>0.040829816420012585</v>
      </c>
      <c r="G57" s="29">
        <v>0.9207728720344056</v>
      </c>
      <c r="H57" s="29">
        <v>0.7426198325839152</v>
      </c>
      <c r="I57" s="3"/>
      <c r="J57" s="3"/>
      <c r="K57" s="3">
        <f t="shared" si="0"/>
        <v>19752065.703990903</v>
      </c>
      <c r="L57" s="28">
        <f t="shared" si="3"/>
        <v>38.544012809796236</v>
      </c>
      <c r="M57" s="28">
        <f t="shared" si="3"/>
        <v>31.08643750187898</v>
      </c>
      <c r="N57" s="3"/>
      <c r="O57" s="3"/>
      <c r="P57" s="3"/>
      <c r="Q57" s="3"/>
      <c r="R57" s="3"/>
      <c r="S57" s="3"/>
      <c r="T57" s="3"/>
      <c r="U57" s="3"/>
      <c r="V57" s="3"/>
      <c r="W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L57" s="10"/>
      <c r="AM57" s="10"/>
      <c r="AN57" s="10"/>
      <c r="AP57" s="15"/>
    </row>
    <row r="58" spans="1:42" ht="15">
      <c r="A58" s="8">
        <v>56</v>
      </c>
      <c r="B58" s="8">
        <v>56</v>
      </c>
      <c r="C58" s="8" t="s">
        <v>72</v>
      </c>
      <c r="D58" s="3">
        <v>5001374</v>
      </c>
      <c r="E58" s="3">
        <f>SUM('D1'!D59:AH59)-SUM('D1'!AD59:AE59)</f>
        <v>177238.07402361784</v>
      </c>
      <c r="F58" s="29">
        <f t="shared" si="2"/>
        <v>0.035437876476267886</v>
      </c>
      <c r="G58" s="29">
        <v>1.0464973582620065</v>
      </c>
      <c r="H58" s="29">
        <v>0.8542121049681847</v>
      </c>
      <c r="I58" s="3"/>
      <c r="J58" s="3"/>
      <c r="K58" s="3">
        <f t="shared" si="0"/>
        <v>7419274.397665654</v>
      </c>
      <c r="L58" s="28">
        <f t="shared" si="3"/>
        <v>43.80690266552672</v>
      </c>
      <c r="M58" s="28">
        <f t="shared" si="3"/>
        <v>35.757745820020695</v>
      </c>
      <c r="N58" s="3"/>
      <c r="O58" s="3"/>
      <c r="P58" s="3"/>
      <c r="Q58" s="3"/>
      <c r="R58" s="3"/>
      <c r="S58" s="3"/>
      <c r="T58" s="3"/>
      <c r="U58" s="3"/>
      <c r="V58" s="3"/>
      <c r="W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L58" s="10"/>
      <c r="AM58" s="10"/>
      <c r="AN58" s="10"/>
      <c r="AP58" s="15"/>
    </row>
    <row r="59" spans="1:42" ht="15">
      <c r="A59" s="8">
        <v>57</v>
      </c>
      <c r="B59" s="8">
        <v>57</v>
      </c>
      <c r="C59" s="8" t="s">
        <v>73</v>
      </c>
      <c r="D59" s="3">
        <v>6428590</v>
      </c>
      <c r="E59" s="3">
        <f>SUM('D1'!D60:AH60)-SUM('D1'!AD60:AE60)</f>
        <v>569215.3468597597</v>
      </c>
      <c r="F59" s="29">
        <f t="shared" si="2"/>
        <v>0.08854435371671854</v>
      </c>
      <c r="G59" s="29">
        <v>1.176757982488713</v>
      </c>
      <c r="H59" s="29">
        <v>0.9093654031232947</v>
      </c>
      <c r="I59" s="3"/>
      <c r="J59" s="3"/>
      <c r="K59" s="3">
        <f t="shared" si="0"/>
        <v>23827639.02722297</v>
      </c>
      <c r="L59" s="28">
        <f t="shared" si="3"/>
        <v>49.25967752596877</v>
      </c>
      <c r="M59" s="28">
        <f t="shared" si="3"/>
        <v>38.066490457442676</v>
      </c>
      <c r="N59" s="3"/>
      <c r="O59" s="3"/>
      <c r="P59" s="3"/>
      <c r="Q59" s="3"/>
      <c r="R59" s="3"/>
      <c r="S59" s="3"/>
      <c r="T59" s="3"/>
      <c r="U59" s="3"/>
      <c r="V59" s="3"/>
      <c r="W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L59" s="10"/>
      <c r="AM59" s="10"/>
      <c r="AN59" s="10"/>
      <c r="AP59" s="15"/>
    </row>
    <row r="60" spans="1:42" ht="15">
      <c r="A60" s="8">
        <v>58</v>
      </c>
      <c r="B60" s="8">
        <v>58</v>
      </c>
      <c r="C60" s="8" t="s">
        <v>216</v>
      </c>
      <c r="D60" s="3">
        <v>12180299</v>
      </c>
      <c r="E60" s="3">
        <f>SUM('D1'!D61:AH61)-SUM('D1'!AD61:AE61)</f>
        <v>249657.7702832621</v>
      </c>
      <c r="F60" s="29">
        <f t="shared" si="2"/>
        <v>0.020496850716329878</v>
      </c>
      <c r="G60" s="29">
        <v>1.1583711544978397</v>
      </c>
      <c r="H60" s="29">
        <v>0.9534810353426891</v>
      </c>
      <c r="I60" s="3"/>
      <c r="J60" s="3"/>
      <c r="K60" s="3">
        <f t="shared" si="0"/>
        <v>10450799.092942493</v>
      </c>
      <c r="L60" s="28">
        <f t="shared" si="3"/>
        <v>48.48999571285682</v>
      </c>
      <c r="M60" s="28">
        <f t="shared" si="3"/>
        <v>39.91319287996264</v>
      </c>
      <c r="N60" s="3"/>
      <c r="O60" s="3"/>
      <c r="P60" s="3"/>
      <c r="Q60" s="3"/>
      <c r="R60" s="3"/>
      <c r="S60" s="3"/>
      <c r="T60" s="3"/>
      <c r="U60" s="3"/>
      <c r="V60" s="3"/>
      <c r="W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L60" s="10"/>
      <c r="AM60" s="10"/>
      <c r="AN60" s="10"/>
      <c r="AP60" s="15"/>
    </row>
    <row r="61" spans="1:42" ht="15">
      <c r="A61" s="8">
        <v>59</v>
      </c>
      <c r="B61" s="8">
        <v>59</v>
      </c>
      <c r="C61" s="8" t="s">
        <v>217</v>
      </c>
      <c r="D61" s="3">
        <v>25095808</v>
      </c>
      <c r="E61" s="3">
        <f>SUM('D1'!D62:AH62)-SUM('D1'!AD62:AE62)</f>
        <v>1897494.268635022</v>
      </c>
      <c r="F61" s="29">
        <f t="shared" si="2"/>
        <v>0.07561000899572638</v>
      </c>
      <c r="G61" s="29">
        <v>1.2799955543198207</v>
      </c>
      <c r="H61" s="29">
        <v>1.0696072171927973</v>
      </c>
      <c r="I61" s="3"/>
      <c r="J61" s="3"/>
      <c r="K61" s="3">
        <f t="shared" si="0"/>
        <v>79430058.83219633</v>
      </c>
      <c r="L61" s="28">
        <f t="shared" si="3"/>
        <v>53.58125390160485</v>
      </c>
      <c r="M61" s="28">
        <f t="shared" si="3"/>
        <v>44.774292915299085</v>
      </c>
      <c r="N61" s="3"/>
      <c r="O61" s="3"/>
      <c r="P61" s="3"/>
      <c r="Q61" s="3"/>
      <c r="R61" s="3"/>
      <c r="S61" s="3"/>
      <c r="T61" s="3"/>
      <c r="U61" s="3"/>
      <c r="V61" s="3"/>
      <c r="W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L61" s="10"/>
      <c r="AM61" s="10"/>
      <c r="AN61" s="10"/>
      <c r="AP61" s="15"/>
    </row>
    <row r="62" spans="1:42" ht="15">
      <c r="A62" s="8">
        <v>60</v>
      </c>
      <c r="B62" s="8">
        <v>60</v>
      </c>
      <c r="C62" s="8" t="s">
        <v>74</v>
      </c>
      <c r="D62" s="3">
        <v>2160219</v>
      </c>
      <c r="E62" s="3">
        <f>SUM('D1'!D63:AH63)-SUM('D1'!AD63:AE63)</f>
        <v>111521.73006878316</v>
      </c>
      <c r="F62" s="29">
        <f t="shared" si="2"/>
        <v>0.051625196366101384</v>
      </c>
      <c r="G62" s="29">
        <v>1.7068441819770717</v>
      </c>
      <c r="H62" s="29">
        <v>1.4697806993869722</v>
      </c>
      <c r="I62" s="3"/>
      <c r="J62" s="3"/>
      <c r="K62" s="3">
        <f t="shared" si="0"/>
        <v>4668355.381544297</v>
      </c>
      <c r="L62" s="28">
        <f t="shared" si="3"/>
        <v>71.4493508796512</v>
      </c>
      <c r="M62" s="28">
        <f t="shared" si="3"/>
        <v>61.525754966688346</v>
      </c>
      <c r="N62" s="3"/>
      <c r="O62" s="3"/>
      <c r="P62" s="3"/>
      <c r="Q62" s="3"/>
      <c r="R62" s="3"/>
      <c r="S62" s="3"/>
      <c r="T62" s="3"/>
      <c r="U62" s="3"/>
      <c r="V62" s="3"/>
      <c r="W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L62" s="10"/>
      <c r="AM62" s="10"/>
      <c r="AN62" s="10"/>
      <c r="AP62" s="15"/>
    </row>
    <row r="63" spans="1:42" ht="15">
      <c r="A63" s="8">
        <v>61</v>
      </c>
      <c r="B63" s="8">
        <v>61</v>
      </c>
      <c r="C63" s="8" t="s">
        <v>75</v>
      </c>
      <c r="D63" s="3">
        <v>3231146</v>
      </c>
      <c r="E63" s="3">
        <f>SUM('D1'!D64:AH64)-SUM('D1'!AD64:AE64)</f>
        <v>279742.5368189058</v>
      </c>
      <c r="F63" s="29">
        <f t="shared" si="2"/>
        <v>0.08657687916884776</v>
      </c>
      <c r="G63" s="29">
        <v>1.0194951837133672</v>
      </c>
      <c r="H63" s="29">
        <v>0.820642383879436</v>
      </c>
      <c r="I63" s="3"/>
      <c r="J63" s="3"/>
      <c r="K63" s="3">
        <f t="shared" si="0"/>
        <v>11710162.462507805</v>
      </c>
      <c r="L63" s="28">
        <f t="shared" si="3"/>
        <v>42.67657813783341</v>
      </c>
      <c r="M63" s="28">
        <f t="shared" si="3"/>
        <v>34.35250051038513</v>
      </c>
      <c r="N63" s="3"/>
      <c r="O63" s="3"/>
      <c r="P63" s="3"/>
      <c r="Q63" s="3"/>
      <c r="R63" s="3"/>
      <c r="S63" s="3"/>
      <c r="T63" s="3"/>
      <c r="U63" s="3"/>
      <c r="V63" s="3"/>
      <c r="W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L63" s="10"/>
      <c r="AM63" s="10"/>
      <c r="AN63" s="10"/>
      <c r="AP63" s="15"/>
    </row>
    <row r="64" spans="1:42" ht="15">
      <c r="A64" s="8">
        <v>62</v>
      </c>
      <c r="B64" s="8">
        <v>62</v>
      </c>
      <c r="C64" s="8" t="s">
        <v>76</v>
      </c>
      <c r="D64" s="3">
        <v>3938934</v>
      </c>
      <c r="E64" s="3">
        <f>SUM('D1'!D65:AH65)-SUM('D1'!AD65:AE65)</f>
        <v>206052.3990078189</v>
      </c>
      <c r="F64" s="29">
        <f t="shared" si="2"/>
        <v>0.052311716573016684</v>
      </c>
      <c r="G64" s="29">
        <v>0.805573265464802</v>
      </c>
      <c r="H64" s="29">
        <v>0.6469671816893432</v>
      </c>
      <c r="I64" s="3"/>
      <c r="J64" s="3"/>
      <c r="K64" s="3">
        <f t="shared" si="0"/>
        <v>8625456.448666804</v>
      </c>
      <c r="L64" s="28">
        <f t="shared" si="3"/>
        <v>33.721699678989346</v>
      </c>
      <c r="M64" s="28">
        <f t="shared" si="3"/>
        <v>27.08236970910675</v>
      </c>
      <c r="N64" s="3"/>
      <c r="O64" s="3"/>
      <c r="P64" s="3"/>
      <c r="Q64" s="3"/>
      <c r="R64" s="3"/>
      <c r="S64" s="3"/>
      <c r="T64" s="3"/>
      <c r="U64" s="3"/>
      <c r="V64" s="3"/>
      <c r="W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L64" s="10"/>
      <c r="AM64" s="10"/>
      <c r="AN64" s="10"/>
      <c r="AP64" s="15"/>
    </row>
    <row r="65" spans="1:42" ht="15">
      <c r="A65" s="8">
        <v>63</v>
      </c>
      <c r="B65" s="8">
        <v>63</v>
      </c>
      <c r="C65" s="8" t="s">
        <v>77</v>
      </c>
      <c r="D65" s="3">
        <v>5143939</v>
      </c>
      <c r="E65" s="3">
        <f>SUM('D1'!D66:AH66)-SUM('D1'!AD66:AE66)</f>
        <v>277840.0215181159</v>
      </c>
      <c r="F65" s="29">
        <f t="shared" si="2"/>
        <v>0.054013086375658007</v>
      </c>
      <c r="G65" s="29">
        <v>1.0201884899180163</v>
      </c>
      <c r="H65" s="29">
        <v>0.8242835445277011</v>
      </c>
      <c r="I65" s="3"/>
      <c r="J65" s="3"/>
      <c r="K65" s="3">
        <f t="shared" si="0"/>
        <v>11630522.22075909</v>
      </c>
      <c r="L65" s="28">
        <f t="shared" si="3"/>
        <v>42.70560028221312</v>
      </c>
      <c r="M65" s="28">
        <f t="shared" si="3"/>
        <v>34.504921315701836</v>
      </c>
      <c r="N65" s="3"/>
      <c r="O65" s="3"/>
      <c r="P65" s="3"/>
      <c r="Q65" s="3"/>
      <c r="R65" s="3"/>
      <c r="S65" s="3"/>
      <c r="T65" s="3"/>
      <c r="U65" s="3"/>
      <c r="V65" s="3"/>
      <c r="W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L65" s="10"/>
      <c r="AM65" s="10"/>
      <c r="AN65" s="10"/>
      <c r="AP65" s="15"/>
    </row>
    <row r="66" spans="1:42" ht="15">
      <c r="A66" s="8">
        <v>64</v>
      </c>
      <c r="B66" s="8">
        <v>64</v>
      </c>
      <c r="C66" s="8" t="s">
        <v>78</v>
      </c>
      <c r="D66" s="3">
        <v>1564436</v>
      </c>
      <c r="E66" s="3">
        <f>SUM('D1'!D67:AH67)-SUM('D1'!AD67:AE67)</f>
        <v>137055.82504166407</v>
      </c>
      <c r="F66" s="29">
        <f t="shared" si="2"/>
        <v>0.08760717922731519</v>
      </c>
      <c r="G66" s="29">
        <v>3.6997713227835582</v>
      </c>
      <c r="H66" s="29">
        <v>2.9202094567532764</v>
      </c>
      <c r="I66" s="3"/>
      <c r="J66" s="3"/>
      <c r="K66" s="3">
        <f t="shared" si="0"/>
        <v>5737225.364156579</v>
      </c>
      <c r="L66" s="28">
        <f t="shared" si="3"/>
        <v>154.87427745738114</v>
      </c>
      <c r="M66" s="28">
        <f t="shared" si="3"/>
        <v>122.24142796442052</v>
      </c>
      <c r="N66" s="3"/>
      <c r="O66" s="3"/>
      <c r="P66" s="3"/>
      <c r="Q66" s="3"/>
      <c r="R66" s="3"/>
      <c r="S66" s="3"/>
      <c r="T66" s="3"/>
      <c r="U66" s="3"/>
      <c r="V66" s="3"/>
      <c r="W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L66" s="10"/>
      <c r="AM66" s="10"/>
      <c r="AN66" s="10"/>
      <c r="AP66" s="15"/>
    </row>
    <row r="67" spans="1:42" ht="15">
      <c r="A67" s="8">
        <v>65</v>
      </c>
      <c r="B67" s="8">
        <v>65</v>
      </c>
      <c r="C67" s="8" t="s">
        <v>79</v>
      </c>
      <c r="D67" s="3">
        <v>35926450</v>
      </c>
      <c r="E67" s="3">
        <f>SUM('D1'!D68:AH68)-SUM('D1'!AD68:AE68)</f>
        <v>1261354.2792988024</v>
      </c>
      <c r="F67" s="29">
        <f t="shared" si="2"/>
        <v>0.03510934922038783</v>
      </c>
      <c r="G67" s="29">
        <v>0.8591839421148331</v>
      </c>
      <c r="H67" s="29">
        <v>0.7352843890156078</v>
      </c>
      <c r="I67" s="3"/>
      <c r="J67" s="3"/>
      <c r="K67" s="3">
        <f aca="true" t="shared" si="4" ref="K67:K110">E67*$O$2*10</f>
        <v>52800920.808587514</v>
      </c>
      <c r="L67" s="28">
        <f aca="true" t="shared" si="5" ref="L67:M98">G67*$O$2*10</f>
        <v>35.96586940889797</v>
      </c>
      <c r="M67" s="28">
        <f t="shared" si="5"/>
        <v>30.779372166387844</v>
      </c>
      <c r="N67" s="3"/>
      <c r="O67" s="3"/>
      <c r="P67" s="3"/>
      <c r="Q67" s="3"/>
      <c r="R67" s="3"/>
      <c r="S67" s="3"/>
      <c r="T67" s="3"/>
      <c r="U67" s="3"/>
      <c r="V67" s="3"/>
      <c r="W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L67" s="10"/>
      <c r="AM67" s="10"/>
      <c r="AN67" s="10"/>
      <c r="AP67" s="15"/>
    </row>
    <row r="68" spans="1:42" ht="15">
      <c r="A68" s="8">
        <v>66</v>
      </c>
      <c r="B68" s="8">
        <v>66</v>
      </c>
      <c r="C68" s="8" t="s">
        <v>80</v>
      </c>
      <c r="D68" s="3">
        <v>8979216</v>
      </c>
      <c r="E68" s="3">
        <f>SUM('D1'!D69:AH69)-SUM('D1'!AD69:AE69)</f>
        <v>522405.0578875161</v>
      </c>
      <c r="F68" s="29">
        <f aca="true" t="shared" si="6" ref="F68:F106">E68/D68</f>
        <v>0.05817936197185992</v>
      </c>
      <c r="G68" s="29">
        <v>0.9310891324881765</v>
      </c>
      <c r="H68" s="29">
        <v>0.8027924346670359</v>
      </c>
      <c r="I68" s="3"/>
      <c r="J68" s="3"/>
      <c r="K68" s="3">
        <f t="shared" si="4"/>
        <v>21868136.925700366</v>
      </c>
      <c r="L68" s="28">
        <f t="shared" si="5"/>
        <v>38.97585663052131</v>
      </c>
      <c r="M68" s="28">
        <f t="shared" si="5"/>
        <v>33.605292711379455</v>
      </c>
      <c r="N68" s="3"/>
      <c r="O68" s="3"/>
      <c r="P68" s="3"/>
      <c r="Q68" s="3"/>
      <c r="R68" s="3"/>
      <c r="S68" s="3"/>
      <c r="T68" s="3"/>
      <c r="U68" s="3"/>
      <c r="V68" s="3"/>
      <c r="W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L68" s="10"/>
      <c r="AM68" s="10"/>
      <c r="AN68" s="10"/>
      <c r="AP68" s="15"/>
    </row>
    <row r="69" spans="1:42" ht="15">
      <c r="A69" s="8">
        <v>67</v>
      </c>
      <c r="B69" s="8">
        <v>67</v>
      </c>
      <c r="C69" s="8" t="s">
        <v>81</v>
      </c>
      <c r="D69" s="3">
        <v>22132759</v>
      </c>
      <c r="E69" s="3">
        <f>SUM('D1'!D70:AH70)-SUM('D1'!AD70:AE70)</f>
        <v>2441868.0224798894</v>
      </c>
      <c r="F69" s="29">
        <f t="shared" si="6"/>
        <v>0.11032822534596294</v>
      </c>
      <c r="G69" s="29">
        <v>1.004863455396434</v>
      </c>
      <c r="H69" s="29">
        <v>0.8921430956477734</v>
      </c>
      <c r="I69" s="3"/>
      <c r="J69" s="3"/>
      <c r="K69" s="3">
        <f t="shared" si="4"/>
        <v>102217816.35501942</v>
      </c>
      <c r="L69" s="28">
        <f t="shared" si="5"/>
        <v>42.06408667462242</v>
      </c>
      <c r="M69" s="28">
        <f t="shared" si="5"/>
        <v>37.345556055363616</v>
      </c>
      <c r="N69" s="3"/>
      <c r="O69" s="3"/>
      <c r="P69" s="3"/>
      <c r="Q69" s="3"/>
      <c r="R69" s="3"/>
      <c r="S69" s="3"/>
      <c r="T69" s="3"/>
      <c r="U69" s="3"/>
      <c r="V69" s="3"/>
      <c r="W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L69" s="10"/>
      <c r="AM69" s="10"/>
      <c r="AN69" s="10"/>
      <c r="AP69" s="15"/>
    </row>
    <row r="70" spans="1:42" ht="15">
      <c r="A70" s="8">
        <v>68</v>
      </c>
      <c r="B70" s="8">
        <v>68</v>
      </c>
      <c r="C70" s="8" t="s">
        <v>82</v>
      </c>
      <c r="D70" s="3">
        <v>10272104</v>
      </c>
      <c r="E70" s="3">
        <f>SUM('D1'!D71:AH71)-SUM('D1'!AD71:AE71)</f>
        <v>597560.997486744</v>
      </c>
      <c r="F70" s="29">
        <f t="shared" si="6"/>
        <v>0.058173184138979116</v>
      </c>
      <c r="G70" s="29">
        <v>0.966370274950371</v>
      </c>
      <c r="H70" s="29">
        <v>0.8330833055182689</v>
      </c>
      <c r="I70" s="3"/>
      <c r="J70" s="3"/>
      <c r="K70" s="3">
        <f t="shared" si="4"/>
        <v>25014202.13529384</v>
      </c>
      <c r="L70" s="28">
        <f t="shared" si="5"/>
        <v>40.452742894560004</v>
      </c>
      <c r="M70" s="28">
        <f t="shared" si="5"/>
        <v>34.87328371064749</v>
      </c>
      <c r="N70" s="3"/>
      <c r="O70" s="3"/>
      <c r="P70" s="3"/>
      <c r="Q70" s="3"/>
      <c r="R70" s="3"/>
      <c r="S70" s="3"/>
      <c r="T70" s="3"/>
      <c r="U70" s="3"/>
      <c r="V70" s="3"/>
      <c r="W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L70" s="10"/>
      <c r="AM70" s="10"/>
      <c r="AN70" s="10"/>
      <c r="AP70" s="15"/>
    </row>
    <row r="71" spans="1:42" ht="15">
      <c r="A71" s="8">
        <v>69</v>
      </c>
      <c r="B71" s="8">
        <v>69</v>
      </c>
      <c r="C71" s="8" t="s">
        <v>83</v>
      </c>
      <c r="D71" s="3">
        <v>16737082</v>
      </c>
      <c r="E71" s="3">
        <f>SUM('D1'!D72:AH72)-SUM('D1'!AD72:AE72)</f>
        <v>165332235.0136081</v>
      </c>
      <c r="F71" s="29">
        <f t="shared" si="6"/>
        <v>9.878199498192583</v>
      </c>
      <c r="G71" s="29">
        <v>10.706383570725844</v>
      </c>
      <c r="H71" s="29">
        <v>10.523318073625315</v>
      </c>
      <c r="I71" s="3"/>
      <c r="J71" s="3"/>
      <c r="K71" s="3">
        <f t="shared" si="4"/>
        <v>6920890023.787142</v>
      </c>
      <c r="L71" s="28">
        <f t="shared" si="5"/>
        <v>448.17456946236916</v>
      </c>
      <c r="M71" s="28">
        <f t="shared" si="5"/>
        <v>440.5113562209925</v>
      </c>
      <c r="N71" s="3"/>
      <c r="O71" s="3"/>
      <c r="P71" s="3"/>
      <c r="Q71" s="3"/>
      <c r="R71" s="3"/>
      <c r="S71" s="3"/>
      <c r="T71" s="3"/>
      <c r="U71" s="3"/>
      <c r="V71" s="3"/>
      <c r="W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L71" s="10"/>
      <c r="AM71" s="10"/>
      <c r="AN71" s="10"/>
      <c r="AP71" s="15"/>
    </row>
    <row r="72" spans="1:42" ht="15">
      <c r="A72" s="8">
        <v>70</v>
      </c>
      <c r="B72" s="8">
        <v>70</v>
      </c>
      <c r="C72" s="8" t="s">
        <v>84</v>
      </c>
      <c r="D72" s="3">
        <v>2551113</v>
      </c>
      <c r="E72" s="3">
        <f>SUM('D1'!D73:AH73)-SUM('D1'!AD73:AE73)</f>
        <v>685836.3924543662</v>
      </c>
      <c r="F72" s="29">
        <f t="shared" si="6"/>
        <v>0.26883810809414016</v>
      </c>
      <c r="G72" s="29">
        <v>0.9795423912634116</v>
      </c>
      <c r="H72" s="29">
        <v>0.7353952564058458</v>
      </c>
      <c r="I72" s="3"/>
      <c r="J72" s="3"/>
      <c r="K72" s="3">
        <f t="shared" si="4"/>
        <v>28709454.306335993</v>
      </c>
      <c r="L72" s="28">
        <f t="shared" si="5"/>
        <v>41.00413426948204</v>
      </c>
      <c r="M72" s="28">
        <f t="shared" si="5"/>
        <v>30.78401313077691</v>
      </c>
      <c r="N72" s="3"/>
      <c r="O72" s="3"/>
      <c r="P72" s="3"/>
      <c r="Q72" s="3"/>
      <c r="R72" s="3"/>
      <c r="S72" s="3"/>
      <c r="T72" s="3"/>
      <c r="U72" s="3"/>
      <c r="V72" s="3"/>
      <c r="W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L72" s="10"/>
      <c r="AM72" s="10"/>
      <c r="AN72" s="10"/>
      <c r="AP72" s="15"/>
    </row>
    <row r="73" spans="1:42" ht="15">
      <c r="A73" s="8">
        <v>71</v>
      </c>
      <c r="B73" s="8">
        <v>71</v>
      </c>
      <c r="C73" s="8" t="s">
        <v>85</v>
      </c>
      <c r="D73" s="3">
        <v>4332450</v>
      </c>
      <c r="E73" s="3">
        <f>SUM('D1'!D74:AH74)-SUM('D1'!AD74:AE74)</f>
        <v>1539911.066380343</v>
      </c>
      <c r="F73" s="29">
        <f t="shared" si="6"/>
        <v>0.35543654661458135</v>
      </c>
      <c r="G73" s="29">
        <v>1.592016854438981</v>
      </c>
      <c r="H73" s="29">
        <v>1.517754989654932</v>
      </c>
      <c r="I73" s="3"/>
      <c r="J73" s="3"/>
      <c r="K73" s="3">
        <f t="shared" si="4"/>
        <v>64461447.194214344</v>
      </c>
      <c r="L73" s="28">
        <f t="shared" si="5"/>
        <v>66.64262153524297</v>
      </c>
      <c r="M73" s="28">
        <f t="shared" si="5"/>
        <v>63.53398274445028</v>
      </c>
      <c r="N73" s="3"/>
      <c r="O73" s="3"/>
      <c r="P73" s="3"/>
      <c r="Q73" s="3"/>
      <c r="R73" s="3"/>
      <c r="S73" s="3"/>
      <c r="T73" s="3"/>
      <c r="U73" s="3"/>
      <c r="V73" s="3"/>
      <c r="W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L73" s="10"/>
      <c r="AM73" s="10"/>
      <c r="AN73" s="10"/>
      <c r="AP73" s="15"/>
    </row>
    <row r="74" spans="1:42" ht="15">
      <c r="A74" s="8">
        <v>72</v>
      </c>
      <c r="B74" s="8">
        <v>72</v>
      </c>
      <c r="C74" s="8" t="s">
        <v>86</v>
      </c>
      <c r="D74" s="3">
        <v>3383725</v>
      </c>
      <c r="E74" s="3">
        <f>SUM('D1'!D75:AH75)-SUM('D1'!AD75:AE75)</f>
        <v>824593.809207391</v>
      </c>
      <c r="F74" s="29">
        <f t="shared" si="6"/>
        <v>0.2436940972470845</v>
      </c>
      <c r="G74" s="29">
        <v>0.7574579987418841</v>
      </c>
      <c r="H74" s="29">
        <v>0.7078254261167787</v>
      </c>
      <c r="I74" s="3"/>
      <c r="J74" s="3"/>
      <c r="K74" s="3">
        <f t="shared" si="4"/>
        <v>34517909.15032599</v>
      </c>
      <c r="L74" s="28">
        <f t="shared" si="5"/>
        <v>31.70757055633464</v>
      </c>
      <c r="M74" s="28">
        <f t="shared" si="5"/>
        <v>29.629926249961414</v>
      </c>
      <c r="N74" s="3"/>
      <c r="O74" s="3"/>
      <c r="P74" s="3"/>
      <c r="Q74" s="3"/>
      <c r="R74" s="3"/>
      <c r="S74" s="3"/>
      <c r="T74" s="3"/>
      <c r="U74" s="3"/>
      <c r="V74" s="3"/>
      <c r="W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L74" s="10"/>
      <c r="AM74" s="10"/>
      <c r="AN74" s="10"/>
      <c r="AP74" s="15"/>
    </row>
    <row r="75" spans="1:42" ht="15">
      <c r="A75" s="8">
        <v>73</v>
      </c>
      <c r="B75" s="8">
        <v>73</v>
      </c>
      <c r="C75" s="8" t="s">
        <v>87</v>
      </c>
      <c r="D75" s="3">
        <v>96947625</v>
      </c>
      <c r="E75" s="3">
        <f>SUM('D1'!D76:AH76)-SUM('D1'!AD76:AE76)</f>
        <v>4536074.471665101</v>
      </c>
      <c r="F75" s="29">
        <f t="shared" si="6"/>
        <v>0.04678891795095652</v>
      </c>
      <c r="G75" s="29">
        <v>0.40706157169844004</v>
      </c>
      <c r="H75" s="29">
        <v>0.3717208756638039</v>
      </c>
      <c r="I75" s="3"/>
      <c r="J75" s="3"/>
      <c r="K75" s="3">
        <f t="shared" si="4"/>
        <v>189882345.42113695</v>
      </c>
      <c r="L75" s="28">
        <f t="shared" si="5"/>
        <v>17.03980092208255</v>
      </c>
      <c r="M75" s="28">
        <f t="shared" si="5"/>
        <v>15.560421715724663</v>
      </c>
      <c r="N75" s="3"/>
      <c r="O75" s="3"/>
      <c r="P75" s="3"/>
      <c r="Q75" s="3"/>
      <c r="R75" s="3"/>
      <c r="S75" s="3"/>
      <c r="T75" s="3"/>
      <c r="U75" s="3"/>
      <c r="V75" s="3"/>
      <c r="W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L75" s="10"/>
      <c r="AM75" s="10"/>
      <c r="AN75" s="10"/>
      <c r="AP75" s="15"/>
    </row>
    <row r="76" spans="1:42" ht="15">
      <c r="A76" s="8">
        <v>74</v>
      </c>
      <c r="B76" s="8">
        <v>74</v>
      </c>
      <c r="C76" s="8" t="s">
        <v>88</v>
      </c>
      <c r="D76" s="3">
        <v>38149484</v>
      </c>
      <c r="E76" s="3">
        <f>SUM('D1'!D77:AH77)-SUM('D1'!AD77:AE77)</f>
        <v>417468.35734317556</v>
      </c>
      <c r="F76" s="29">
        <f t="shared" si="6"/>
        <v>0.010942962094668844</v>
      </c>
      <c r="G76" s="29">
        <v>0.20941922922280687</v>
      </c>
      <c r="H76" s="29">
        <v>0.1855417120544794</v>
      </c>
      <c r="I76" s="3"/>
      <c r="J76" s="3"/>
      <c r="K76" s="3">
        <f t="shared" si="4"/>
        <v>17475434.172564</v>
      </c>
      <c r="L76" s="28">
        <f t="shared" si="5"/>
        <v>8.766393644881306</v>
      </c>
      <c r="M76" s="28">
        <f t="shared" si="5"/>
        <v>7.766868837456534</v>
      </c>
      <c r="N76" s="3"/>
      <c r="O76" s="3"/>
      <c r="P76" s="3"/>
      <c r="Q76" s="3"/>
      <c r="R76" s="3"/>
      <c r="S76" s="3"/>
      <c r="T76" s="3"/>
      <c r="U76" s="3"/>
      <c r="V76" s="3"/>
      <c r="W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L76" s="10"/>
      <c r="AM76" s="10"/>
      <c r="AN76" s="10"/>
      <c r="AP76" s="15"/>
    </row>
    <row r="77" spans="1:42" ht="15">
      <c r="A77" s="8">
        <v>75</v>
      </c>
      <c r="B77" s="8">
        <v>75</v>
      </c>
      <c r="C77" s="8" t="s">
        <v>89</v>
      </c>
      <c r="D77" s="3">
        <v>9679665</v>
      </c>
      <c r="E77" s="3">
        <f>SUM('D1'!D78:AH78)-SUM('D1'!AD78:AE78)</f>
        <v>630772.163821368</v>
      </c>
      <c r="F77" s="29">
        <f t="shared" si="6"/>
        <v>0.06516466880014629</v>
      </c>
      <c r="G77" s="29">
        <v>0.3589424458877415</v>
      </c>
      <c r="H77" s="29">
        <v>0.34085980456351894</v>
      </c>
      <c r="I77" s="3"/>
      <c r="J77" s="3"/>
      <c r="K77" s="3">
        <f t="shared" si="4"/>
        <v>26404438.163644373</v>
      </c>
      <c r="L77" s="28">
        <f t="shared" si="5"/>
        <v>15.025510256083802</v>
      </c>
      <c r="M77" s="28">
        <f t="shared" si="5"/>
        <v>14.268561848931185</v>
      </c>
      <c r="N77" s="3"/>
      <c r="O77" s="3"/>
      <c r="P77" s="3"/>
      <c r="Q77" s="3"/>
      <c r="R77" s="3"/>
      <c r="S77" s="3"/>
      <c r="T77" s="3"/>
      <c r="U77" s="3"/>
      <c r="V77" s="3"/>
      <c r="W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L77" s="10"/>
      <c r="AM77" s="10"/>
      <c r="AN77" s="10"/>
      <c r="AP77" s="15"/>
    </row>
    <row r="78" spans="1:42" ht="15">
      <c r="A78" s="8">
        <v>76</v>
      </c>
      <c r="B78" s="8">
        <v>76</v>
      </c>
      <c r="C78" s="8" t="s">
        <v>90</v>
      </c>
      <c r="D78" s="3">
        <v>12166836</v>
      </c>
      <c r="E78" s="3">
        <f>SUM('D1'!D79:AH79)-SUM('D1'!AD79:AE79)</f>
        <v>520107.3835350373</v>
      </c>
      <c r="F78" s="29">
        <f t="shared" si="6"/>
        <v>0.04274795711350406</v>
      </c>
      <c r="G78" s="29">
        <v>0.17234796502937208</v>
      </c>
      <c r="H78" s="29">
        <v>0.15543789052796608</v>
      </c>
      <c r="I78" s="3"/>
      <c r="J78" s="3"/>
      <c r="K78" s="3">
        <f t="shared" si="4"/>
        <v>21771955.128468428</v>
      </c>
      <c r="L78" s="28">
        <f t="shared" si="5"/>
        <v>7.21457199011203</v>
      </c>
      <c r="M78" s="28">
        <f t="shared" si="5"/>
        <v>6.506707816445924</v>
      </c>
      <c r="N78" s="3"/>
      <c r="O78" s="3"/>
      <c r="P78" s="3"/>
      <c r="Q78" s="3"/>
      <c r="R78" s="3"/>
      <c r="S78" s="3"/>
      <c r="T78" s="3"/>
      <c r="U78" s="3"/>
      <c r="V78" s="3"/>
      <c r="W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L78" s="10"/>
      <c r="AM78" s="10"/>
      <c r="AN78" s="10"/>
      <c r="AP78" s="15"/>
    </row>
    <row r="79" spans="1:42" ht="15">
      <c r="A79" s="8">
        <v>77</v>
      </c>
      <c r="B79" s="8">
        <v>77</v>
      </c>
      <c r="C79" s="8" t="s">
        <v>91</v>
      </c>
      <c r="D79" s="3">
        <v>44006161</v>
      </c>
      <c r="E79" s="3">
        <f>SUM('D1'!D80:AH80)-SUM('D1'!AD80:AE80)</f>
        <v>0</v>
      </c>
      <c r="F79" s="29">
        <f t="shared" si="6"/>
        <v>0</v>
      </c>
      <c r="G79" s="29">
        <v>0.058769513332175054</v>
      </c>
      <c r="H79" s="29">
        <v>0.05097705495059848</v>
      </c>
      <c r="I79" s="3"/>
      <c r="J79" s="3"/>
      <c r="K79" s="3">
        <f t="shared" si="4"/>
        <v>0</v>
      </c>
      <c r="L79" s="28">
        <f t="shared" si="5"/>
        <v>2.4601212128415137</v>
      </c>
      <c r="M79" s="28">
        <f t="shared" si="5"/>
        <v>2.133925008759528</v>
      </c>
      <c r="N79" s="3"/>
      <c r="O79" s="3"/>
      <c r="P79" s="3"/>
      <c r="Q79" s="3"/>
      <c r="R79" s="3"/>
      <c r="S79" s="3"/>
      <c r="T79" s="3"/>
      <c r="U79" s="3"/>
      <c r="V79" s="3"/>
      <c r="W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L79" s="10"/>
      <c r="AM79" s="10"/>
      <c r="AN79" s="10"/>
      <c r="AP79" s="15"/>
    </row>
    <row r="80" spans="1:42" ht="15">
      <c r="A80" s="8">
        <v>78</v>
      </c>
      <c r="B80" s="8">
        <v>78</v>
      </c>
      <c r="C80" s="8" t="s">
        <v>92</v>
      </c>
      <c r="D80" s="3">
        <v>6440910</v>
      </c>
      <c r="E80" s="3">
        <f>SUM('D1'!D81:AH81)-SUM('D1'!AD81:AE81)</f>
        <v>291150.7380455001</v>
      </c>
      <c r="F80" s="29">
        <f t="shared" si="6"/>
        <v>0.04520335450200362</v>
      </c>
      <c r="G80" s="29">
        <v>0.8157262756591473</v>
      </c>
      <c r="H80" s="29">
        <v>0.762850650114801</v>
      </c>
      <c r="I80" s="3"/>
      <c r="J80" s="3"/>
      <c r="K80" s="3">
        <f t="shared" si="4"/>
        <v>12187715.469953658</v>
      </c>
      <c r="L80" s="28">
        <f t="shared" si="5"/>
        <v>34.14670976222973</v>
      </c>
      <c r="M80" s="28">
        <f t="shared" si="5"/>
        <v>31.933309639130627</v>
      </c>
      <c r="N80" s="3"/>
      <c r="O80" s="3"/>
      <c r="P80" s="3"/>
      <c r="Q80" s="3"/>
      <c r="R80" s="3"/>
      <c r="S80" s="3"/>
      <c r="T80" s="3"/>
      <c r="U80" s="3"/>
      <c r="V80" s="3"/>
      <c r="W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L80" s="10"/>
      <c r="AM80" s="10"/>
      <c r="AN80" s="10"/>
      <c r="AP80" s="15"/>
    </row>
    <row r="81" spans="1:42" ht="15">
      <c r="A81" s="8">
        <v>79</v>
      </c>
      <c r="B81" s="8">
        <v>79</v>
      </c>
      <c r="C81" s="8" t="s">
        <v>218</v>
      </c>
      <c r="D81" s="9">
        <v>16371344</v>
      </c>
      <c r="E81" s="3">
        <f>SUM('D1'!D82:AH82)-SUM('D1'!AD82:AE82)</f>
        <v>15316597.343598912</v>
      </c>
      <c r="F81" s="29">
        <f t="shared" si="6"/>
        <v>0.9355736061498012</v>
      </c>
      <c r="G81" s="29">
        <v>1.2996610731460359</v>
      </c>
      <c r="H81" s="29">
        <v>1.2163110018588195</v>
      </c>
      <c r="I81" s="3"/>
      <c r="J81" s="3"/>
      <c r="K81" s="3">
        <f t="shared" si="4"/>
        <v>641160423.1017222</v>
      </c>
      <c r="L81" s="28">
        <f t="shared" si="5"/>
        <v>54.40446235242963</v>
      </c>
      <c r="M81" s="28">
        <f t="shared" si="5"/>
        <v>50.91538669331111</v>
      </c>
      <c r="N81" s="3"/>
      <c r="O81" s="3"/>
      <c r="P81" s="3"/>
      <c r="Q81" s="3"/>
      <c r="R81" s="3"/>
      <c r="S81" s="3"/>
      <c r="T81" s="3"/>
      <c r="U81" s="3"/>
      <c r="V81" s="3"/>
      <c r="W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L81" s="10"/>
      <c r="AM81" s="10"/>
      <c r="AN81" s="10"/>
      <c r="AP81" s="15"/>
    </row>
    <row r="82" spans="1:42" ht="15">
      <c r="A82" s="8">
        <v>80</v>
      </c>
      <c r="B82" s="8">
        <v>80</v>
      </c>
      <c r="C82" s="8" t="s">
        <v>219</v>
      </c>
      <c r="D82" s="3">
        <v>9753911</v>
      </c>
      <c r="E82" s="3">
        <f>SUM('D1'!D83:AH83)-SUM('D1'!AD83:AE83)</f>
        <v>30760711.705959573</v>
      </c>
      <c r="F82" s="29">
        <f t="shared" si="6"/>
        <v>3.1536797604529685</v>
      </c>
      <c r="G82" s="29">
        <v>4.140374751290123</v>
      </c>
      <c r="H82" s="29">
        <v>3.8551760806553736</v>
      </c>
      <c r="I82" s="3"/>
      <c r="J82" s="3"/>
      <c r="K82" s="3">
        <f t="shared" si="4"/>
        <v>1287658772.3673205</v>
      </c>
      <c r="L82" s="28">
        <f t="shared" si="5"/>
        <v>173.3181572763802</v>
      </c>
      <c r="M82" s="28">
        <f t="shared" si="5"/>
        <v>161.37959832427427</v>
      </c>
      <c r="N82" s="3"/>
      <c r="O82" s="3"/>
      <c r="P82" s="3"/>
      <c r="Q82" s="3"/>
      <c r="R82" s="3"/>
      <c r="S82" s="3"/>
      <c r="T82" s="3"/>
      <c r="U82" s="3"/>
      <c r="V82" s="3"/>
      <c r="W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L82" s="10"/>
      <c r="AM82" s="10"/>
      <c r="AN82" s="10"/>
      <c r="AP82" s="15"/>
    </row>
    <row r="83" spans="1:42" ht="15">
      <c r="A83" s="8">
        <v>81</v>
      </c>
      <c r="B83" s="8">
        <v>81</v>
      </c>
      <c r="C83" s="8" t="s">
        <v>93</v>
      </c>
      <c r="D83" s="3">
        <v>4209961</v>
      </c>
      <c r="E83" s="3">
        <f>SUM('D1'!D84:AH84)-SUM('D1'!AD84:AE84)</f>
        <v>16894708.538105935</v>
      </c>
      <c r="F83" s="29">
        <f t="shared" si="6"/>
        <v>4.013032077519467</v>
      </c>
      <c r="G83" s="29">
        <v>6.168713125572026</v>
      </c>
      <c r="H83" s="29">
        <v>5.245824070297261</v>
      </c>
      <c r="I83" s="3"/>
      <c r="J83" s="3"/>
      <c r="K83" s="3">
        <f t="shared" si="4"/>
        <v>707220946.7593836</v>
      </c>
      <c r="L83" s="28">
        <f t="shared" si="5"/>
        <v>258.2254157930078</v>
      </c>
      <c r="M83" s="28">
        <f t="shared" si="5"/>
        <v>219.5928184946785</v>
      </c>
      <c r="N83" s="3"/>
      <c r="O83" s="3"/>
      <c r="P83" s="3"/>
      <c r="Q83" s="3"/>
      <c r="R83" s="3"/>
      <c r="S83" s="3"/>
      <c r="T83" s="3"/>
      <c r="U83" s="3"/>
      <c r="V83" s="3"/>
      <c r="W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L83" s="10"/>
      <c r="AM83" s="10"/>
      <c r="AN83" s="10"/>
      <c r="AP83" s="15"/>
    </row>
    <row r="84" spans="1:42" ht="15">
      <c r="A84" s="8">
        <v>82</v>
      </c>
      <c r="B84" s="8">
        <v>82</v>
      </c>
      <c r="C84" s="8" t="s">
        <v>94</v>
      </c>
      <c r="D84" s="3">
        <v>2636102</v>
      </c>
      <c r="E84" s="3">
        <f>SUM('D1'!D85:AH85)-SUM('D1'!AD85:AE85)</f>
        <v>10074916.867367126</v>
      </c>
      <c r="F84" s="29">
        <f t="shared" si="6"/>
        <v>3.821899481646433</v>
      </c>
      <c r="G84" s="29">
        <v>4.339263202805355</v>
      </c>
      <c r="H84" s="29">
        <v>4.222477752663875</v>
      </c>
      <c r="I84" s="3"/>
      <c r="J84" s="3"/>
      <c r="K84" s="3">
        <f t="shared" si="4"/>
        <v>421741057.52642155</v>
      </c>
      <c r="L84" s="28">
        <f t="shared" si="5"/>
        <v>181.64372730103352</v>
      </c>
      <c r="M84" s="28">
        <f t="shared" si="5"/>
        <v>176.75502996538611</v>
      </c>
      <c r="N84" s="3"/>
      <c r="O84" s="3"/>
      <c r="P84" s="3"/>
      <c r="Q84" s="3"/>
      <c r="R84" s="3"/>
      <c r="S84" s="3"/>
      <c r="T84" s="3"/>
      <c r="U84" s="3"/>
      <c r="V84" s="3"/>
      <c r="W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L84" s="10"/>
      <c r="AM84" s="10"/>
      <c r="AN84" s="10"/>
      <c r="AP84" s="15"/>
    </row>
    <row r="85" spans="1:42" ht="15">
      <c r="A85" s="8">
        <v>83</v>
      </c>
      <c r="B85" s="8">
        <v>83</v>
      </c>
      <c r="C85" s="8" t="s">
        <v>95</v>
      </c>
      <c r="D85" s="3">
        <v>398394</v>
      </c>
      <c r="E85" s="3">
        <f>SUM('D1'!D86:AH86)-SUM('D1'!AD86:AE86)</f>
        <v>106247.17332526762</v>
      </c>
      <c r="F85" s="29">
        <f t="shared" si="6"/>
        <v>0.2666886883970833</v>
      </c>
      <c r="G85" s="29">
        <v>0.5772437619284909</v>
      </c>
      <c r="H85" s="29">
        <v>0.5307506823556561</v>
      </c>
      <c r="I85" s="3"/>
      <c r="J85" s="3"/>
      <c r="K85" s="3">
        <f t="shared" si="4"/>
        <v>4447559.798982365</v>
      </c>
      <c r="L85" s="28">
        <f t="shared" si="5"/>
        <v>24.163712496207594</v>
      </c>
      <c r="M85" s="28">
        <f t="shared" si="5"/>
        <v>22.217488938748943</v>
      </c>
      <c r="N85" s="3"/>
      <c r="O85" s="3"/>
      <c r="P85" s="3"/>
      <c r="Q85" s="3"/>
      <c r="R85" s="3"/>
      <c r="S85" s="3"/>
      <c r="T85" s="3"/>
      <c r="U85" s="3"/>
      <c r="V85" s="3"/>
      <c r="W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L85" s="10"/>
      <c r="AM85" s="10"/>
      <c r="AN85" s="10"/>
      <c r="AP85" s="15"/>
    </row>
    <row r="86" spans="1:42" ht="15">
      <c r="A86" s="8">
        <v>84</v>
      </c>
      <c r="B86" s="8">
        <v>84</v>
      </c>
      <c r="C86" s="8" t="s">
        <v>96</v>
      </c>
      <c r="D86" s="3">
        <v>1356222</v>
      </c>
      <c r="E86" s="3">
        <f>SUM('D1'!D87:AH87)-SUM('D1'!AD87:AE87)</f>
        <v>26506.06108156219</v>
      </c>
      <c r="F86" s="29">
        <f t="shared" si="6"/>
        <v>0.01954404299706257</v>
      </c>
      <c r="G86" s="29">
        <v>0.8107410429215248</v>
      </c>
      <c r="H86" s="29">
        <v>0.7736965220397685</v>
      </c>
      <c r="I86" s="3"/>
      <c r="J86" s="3"/>
      <c r="K86" s="3">
        <f t="shared" si="4"/>
        <v>1109556.969904734</v>
      </c>
      <c r="L86" s="28">
        <f t="shared" si="5"/>
        <v>33.93802542721649</v>
      </c>
      <c r="M86" s="28">
        <f t="shared" si="5"/>
        <v>32.387323260845726</v>
      </c>
      <c r="N86" s="3"/>
      <c r="O86" s="3"/>
      <c r="P86" s="3"/>
      <c r="Q86" s="3"/>
      <c r="R86" s="3"/>
      <c r="S86" s="3"/>
      <c r="T86" s="3"/>
      <c r="U86" s="3"/>
      <c r="V86" s="3"/>
      <c r="W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L86" s="10"/>
      <c r="AM86" s="10"/>
      <c r="AN86" s="10"/>
      <c r="AP86" s="15"/>
    </row>
    <row r="87" spans="1:42" ht="15">
      <c r="A87" s="8">
        <v>85</v>
      </c>
      <c r="B87" s="8">
        <v>85</v>
      </c>
      <c r="C87" s="8" t="s">
        <v>97</v>
      </c>
      <c r="D87" s="3">
        <v>6740047</v>
      </c>
      <c r="E87" s="3">
        <f>SUM('D1'!D88:AH88)-SUM('D1'!AD88:AE88)</f>
        <v>230325.49663674925</v>
      </c>
      <c r="F87" s="29">
        <f t="shared" si="6"/>
        <v>0.034172684053501295</v>
      </c>
      <c r="G87" s="29">
        <v>0.49358615502597053</v>
      </c>
      <c r="H87" s="29">
        <v>0.4476530456465099</v>
      </c>
      <c r="I87" s="3"/>
      <c r="J87" s="3"/>
      <c r="K87" s="3">
        <f t="shared" si="4"/>
        <v>9641540.451962642</v>
      </c>
      <c r="L87" s="28">
        <f t="shared" si="5"/>
        <v>20.661763242464637</v>
      </c>
      <c r="M87" s="28">
        <f t="shared" si="5"/>
        <v>18.738980317285726</v>
      </c>
      <c r="N87" s="3"/>
      <c r="O87" s="3"/>
      <c r="P87" s="3"/>
      <c r="Q87" s="3"/>
      <c r="R87" s="3"/>
      <c r="S87" s="3"/>
      <c r="T87" s="3"/>
      <c r="U87" s="3"/>
      <c r="V87" s="3"/>
      <c r="W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L87" s="10"/>
      <c r="AM87" s="10"/>
      <c r="AN87" s="10"/>
      <c r="AP87" s="15"/>
    </row>
    <row r="88" spans="1:42" ht="15">
      <c r="A88" s="8">
        <v>86</v>
      </c>
      <c r="B88" s="8">
        <v>86</v>
      </c>
      <c r="C88" s="8" t="s">
        <v>98</v>
      </c>
      <c r="D88" s="3">
        <v>18852078</v>
      </c>
      <c r="E88" s="3">
        <f>SUM('D1'!D89:AH89)-SUM('D1'!AD89:AE89)</f>
        <v>416627.16826355923</v>
      </c>
      <c r="F88" s="29">
        <f t="shared" si="6"/>
        <v>0.02209980078925831</v>
      </c>
      <c r="G88" s="29">
        <v>0.3193969243006577</v>
      </c>
      <c r="H88" s="29">
        <v>0.29020419095086114</v>
      </c>
      <c r="I88" s="3"/>
      <c r="J88" s="3"/>
      <c r="K88" s="3">
        <f t="shared" si="4"/>
        <v>17440221.577096723</v>
      </c>
      <c r="L88" s="28">
        <f t="shared" si="5"/>
        <v>13.370114949687682</v>
      </c>
      <c r="M88" s="28">
        <f t="shared" si="5"/>
        <v>12.148092535298522</v>
      </c>
      <c r="N88" s="3"/>
      <c r="O88" s="3"/>
      <c r="P88" s="3"/>
      <c r="Q88" s="3"/>
      <c r="R88" s="3"/>
      <c r="S88" s="3"/>
      <c r="T88" s="3"/>
      <c r="U88" s="3"/>
      <c r="V88" s="3"/>
      <c r="W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L88" s="10"/>
      <c r="AM88" s="10"/>
      <c r="AN88" s="10"/>
      <c r="AP88" s="15"/>
    </row>
    <row r="89" spans="1:42" ht="15">
      <c r="A89" s="8">
        <v>87</v>
      </c>
      <c r="B89" s="8">
        <v>87</v>
      </c>
      <c r="C89" s="8" t="s">
        <v>99</v>
      </c>
      <c r="D89" s="3">
        <v>3287408</v>
      </c>
      <c r="E89" s="3">
        <f>SUM('D1'!D90:AH90)-SUM('D1'!AD90:AE90)</f>
        <v>155727.11277070083</v>
      </c>
      <c r="F89" s="29">
        <f t="shared" si="6"/>
        <v>0.047370789622310595</v>
      </c>
      <c r="G89" s="29">
        <v>0.4881581021293239</v>
      </c>
      <c r="H89" s="29">
        <v>0.43712940253521815</v>
      </c>
      <c r="I89" s="3"/>
      <c r="J89" s="3"/>
      <c r="K89" s="3">
        <f t="shared" si="4"/>
        <v>6518814.804137922</v>
      </c>
      <c r="L89" s="28">
        <f t="shared" si="5"/>
        <v>20.434542234184562</v>
      </c>
      <c r="M89" s="28">
        <f t="shared" si="5"/>
        <v>18.2984553548255</v>
      </c>
      <c r="N89" s="3"/>
      <c r="O89" s="3"/>
      <c r="P89" s="3"/>
      <c r="Q89" s="3"/>
      <c r="R89" s="3"/>
      <c r="S89" s="3"/>
      <c r="T89" s="3"/>
      <c r="U89" s="3"/>
      <c r="V89" s="3"/>
      <c r="W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L89" s="10"/>
      <c r="AM89" s="10"/>
      <c r="AN89" s="10"/>
      <c r="AP89" s="15"/>
    </row>
    <row r="90" spans="1:42" ht="15">
      <c r="A90" s="8">
        <v>88</v>
      </c>
      <c r="B90" s="8">
        <v>88</v>
      </c>
      <c r="C90" s="8" t="s">
        <v>100</v>
      </c>
      <c r="D90" s="3">
        <v>36225894</v>
      </c>
      <c r="E90" s="3">
        <f>SUM('D1'!D91:AH91)-SUM('D1'!AD91:AE91)</f>
        <v>3744992.9854323287</v>
      </c>
      <c r="F90" s="29">
        <f t="shared" si="6"/>
        <v>0.10337889757620139</v>
      </c>
      <c r="G90" s="29">
        <v>0.46427350430014847</v>
      </c>
      <c r="H90" s="29">
        <v>0.42120083245977424</v>
      </c>
      <c r="I90" s="3"/>
      <c r="J90" s="3"/>
      <c r="K90" s="3">
        <f t="shared" si="4"/>
        <v>156767278.86668998</v>
      </c>
      <c r="L90" s="28">
        <f t="shared" si="5"/>
        <v>19.434721026756364</v>
      </c>
      <c r="M90" s="28">
        <f t="shared" si="5"/>
        <v>17.63167744718238</v>
      </c>
      <c r="N90" s="3"/>
      <c r="O90" s="3"/>
      <c r="P90" s="3"/>
      <c r="Q90" s="3"/>
      <c r="R90" s="3"/>
      <c r="S90" s="3"/>
      <c r="T90" s="3"/>
      <c r="U90" s="3"/>
      <c r="V90" s="3"/>
      <c r="W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L90" s="10"/>
      <c r="AM90" s="10"/>
      <c r="AN90" s="10"/>
      <c r="AP90" s="15"/>
    </row>
    <row r="91" spans="1:42" ht="15">
      <c r="A91" s="8">
        <v>89</v>
      </c>
      <c r="B91" s="8">
        <v>89</v>
      </c>
      <c r="C91" s="8" t="s">
        <v>101</v>
      </c>
      <c r="D91" s="3">
        <v>23731777</v>
      </c>
      <c r="E91" s="3">
        <f>SUM('D1'!D92:AH92)-SUM('D1'!AD92:AE92)</f>
        <v>2031742.7444483787</v>
      </c>
      <c r="F91" s="29">
        <f t="shared" si="6"/>
        <v>0.08561275223715353</v>
      </c>
      <c r="G91" s="29">
        <v>0.3659540316485025</v>
      </c>
      <c r="H91" s="29">
        <v>0.3428275620098281</v>
      </c>
      <c r="I91" s="3"/>
      <c r="J91" s="3"/>
      <c r="K91" s="3">
        <f t="shared" si="4"/>
        <v>85049767.15398134</v>
      </c>
      <c r="L91" s="28">
        <f t="shared" si="5"/>
        <v>15.319018741822138</v>
      </c>
      <c r="M91" s="28">
        <f t="shared" si="5"/>
        <v>14.350933159512408</v>
      </c>
      <c r="N91" s="3"/>
      <c r="O91" s="3"/>
      <c r="P91" s="3"/>
      <c r="Q91" s="3"/>
      <c r="R91" s="3"/>
      <c r="S91" s="3"/>
      <c r="T91" s="3"/>
      <c r="U91" s="3"/>
      <c r="V91" s="3"/>
      <c r="W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L91" s="10"/>
      <c r="AM91" s="10"/>
      <c r="AN91" s="10"/>
      <c r="AP91" s="15"/>
    </row>
    <row r="92" spans="1:42" ht="15">
      <c r="A92" s="8">
        <v>90</v>
      </c>
      <c r="B92" s="8">
        <v>90</v>
      </c>
      <c r="C92" s="8" t="s">
        <v>102</v>
      </c>
      <c r="D92" s="3">
        <v>12562165</v>
      </c>
      <c r="E92" s="3">
        <f>SUM('D1'!D93:AH93)-SUM('D1'!AD93:AE93)</f>
        <v>1879305.018284794</v>
      </c>
      <c r="F92" s="29">
        <f t="shared" si="6"/>
        <v>0.149600408710186</v>
      </c>
      <c r="G92" s="29">
        <v>0.8209746856707201</v>
      </c>
      <c r="H92" s="29">
        <v>0.7653776854491999</v>
      </c>
      <c r="I92" s="3"/>
      <c r="J92" s="3"/>
      <c r="K92" s="3">
        <f t="shared" si="4"/>
        <v>78668647.71791062</v>
      </c>
      <c r="L92" s="28">
        <f t="shared" si="5"/>
        <v>34.366410829519175</v>
      </c>
      <c r="M92" s="28">
        <f t="shared" si="5"/>
        <v>32.03909260174623</v>
      </c>
      <c r="N92" s="3"/>
      <c r="O92" s="3"/>
      <c r="P92" s="3"/>
      <c r="Q92" s="3"/>
      <c r="R92" s="3"/>
      <c r="S92" s="3"/>
      <c r="T92" s="3"/>
      <c r="U92" s="3"/>
      <c r="V92" s="3"/>
      <c r="W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L92" s="10"/>
      <c r="AM92" s="10"/>
      <c r="AN92" s="10"/>
      <c r="AP92" s="15"/>
    </row>
    <row r="93" spans="1:42" ht="15">
      <c r="A93" s="8">
        <v>91</v>
      </c>
      <c r="B93" s="8">
        <v>91</v>
      </c>
      <c r="C93" s="8" t="s">
        <v>103</v>
      </c>
      <c r="D93" s="3">
        <v>34518273</v>
      </c>
      <c r="E93" s="3">
        <f>SUM('D1'!D94:AH94)-SUM('D1'!AD94:AE94)</f>
        <v>3962395.930058337</v>
      </c>
      <c r="F93" s="29">
        <f t="shared" si="6"/>
        <v>0.11479125650516574</v>
      </c>
      <c r="G93" s="29">
        <v>0.6069351412289498</v>
      </c>
      <c r="H93" s="29">
        <v>0.5398578105926721</v>
      </c>
      <c r="I93" s="3"/>
      <c r="J93" s="3"/>
      <c r="K93" s="3">
        <f t="shared" si="4"/>
        <v>165867874.830207</v>
      </c>
      <c r="L93" s="28">
        <f t="shared" si="5"/>
        <v>25.40660847941445</v>
      </c>
      <c r="M93" s="28">
        <f t="shared" si="5"/>
        <v>22.598717880314553</v>
      </c>
      <c r="N93" s="3"/>
      <c r="O93" s="3"/>
      <c r="P93" s="3"/>
      <c r="Q93" s="3"/>
      <c r="R93" s="3"/>
      <c r="S93" s="3"/>
      <c r="T93" s="3"/>
      <c r="U93" s="3"/>
      <c r="V93" s="3"/>
      <c r="W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L93" s="10"/>
      <c r="AM93" s="10"/>
      <c r="AN93" s="10"/>
      <c r="AP93" s="15"/>
    </row>
    <row r="94" spans="1:42" ht="15">
      <c r="A94" s="8">
        <v>92</v>
      </c>
      <c r="B94" s="8">
        <v>92</v>
      </c>
      <c r="C94" s="8" t="s">
        <v>104</v>
      </c>
      <c r="D94" s="3">
        <v>5474347</v>
      </c>
      <c r="E94" s="3">
        <f>SUM('D1'!D95:AH95)-SUM('D1'!AD95:AE95)</f>
        <v>394752.34730562475</v>
      </c>
      <c r="F94" s="29">
        <f t="shared" si="6"/>
        <v>0.07210948580819315</v>
      </c>
      <c r="G94" s="29">
        <v>0.4718541297313348</v>
      </c>
      <c r="H94" s="29">
        <v>0.43131275643592093</v>
      </c>
      <c r="I94" s="3"/>
      <c r="J94" s="3"/>
      <c r="K94" s="3">
        <f t="shared" si="4"/>
        <v>16524530.634387102</v>
      </c>
      <c r="L94" s="28">
        <f t="shared" si="5"/>
        <v>19.75204979761854</v>
      </c>
      <c r="M94" s="28">
        <f t="shared" si="5"/>
        <v>18.05496764078587</v>
      </c>
      <c r="N94" s="3"/>
      <c r="O94" s="3"/>
      <c r="P94" s="3"/>
      <c r="Q94" s="3"/>
      <c r="R94" s="3"/>
      <c r="S94" s="3"/>
      <c r="T94" s="3"/>
      <c r="U94" s="3"/>
      <c r="V94" s="3"/>
      <c r="W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L94" s="10"/>
      <c r="AM94" s="10"/>
      <c r="AN94" s="10"/>
      <c r="AP94" s="15"/>
    </row>
    <row r="95" spans="1:42" ht="15">
      <c r="A95" s="8">
        <v>93</v>
      </c>
      <c r="B95" s="8">
        <v>93</v>
      </c>
      <c r="C95" s="8" t="s">
        <v>220</v>
      </c>
      <c r="D95" s="3">
        <v>4013353</v>
      </c>
      <c r="E95" s="3">
        <f>SUM('D1'!D96:AH96)-SUM('D1'!AD96:AE96)</f>
        <v>432372.6790787466</v>
      </c>
      <c r="F95" s="29">
        <f t="shared" si="6"/>
        <v>0.10773352831877649</v>
      </c>
      <c r="G95" s="29">
        <v>0.4995223493271689</v>
      </c>
      <c r="H95" s="29">
        <v>0.453376742648389</v>
      </c>
      <c r="I95" s="3"/>
      <c r="J95" s="3"/>
      <c r="K95" s="3">
        <f t="shared" si="4"/>
        <v>18099336.532575868</v>
      </c>
      <c r="L95" s="28">
        <f t="shared" si="5"/>
        <v>20.91025530400995</v>
      </c>
      <c r="M95" s="28">
        <f t="shared" si="5"/>
        <v>18.97857713563289</v>
      </c>
      <c r="N95" s="3"/>
      <c r="O95" s="3"/>
      <c r="P95" s="3"/>
      <c r="Q95" s="3"/>
      <c r="R95" s="3"/>
      <c r="S95" s="3"/>
      <c r="T95" s="3"/>
      <c r="U95" s="3"/>
      <c r="V95" s="3"/>
      <c r="W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L95" s="10"/>
      <c r="AM95" s="10"/>
      <c r="AN95" s="10"/>
      <c r="AP95" s="15"/>
    </row>
    <row r="96" spans="1:42" ht="15">
      <c r="A96" s="8">
        <v>94</v>
      </c>
      <c r="B96" s="8">
        <v>94</v>
      </c>
      <c r="C96" s="8" t="s">
        <v>105</v>
      </c>
      <c r="D96" s="3">
        <v>4232304</v>
      </c>
      <c r="E96" s="3">
        <f>SUM('D1'!D97:AH97)-SUM('D1'!AD97:AE97)</f>
        <v>424625.9388742391</v>
      </c>
      <c r="F96" s="29">
        <f t="shared" si="6"/>
        <v>0.1003297350271245</v>
      </c>
      <c r="G96" s="29">
        <v>0.42264545209488735</v>
      </c>
      <c r="H96" s="29">
        <v>0.36990658702796814</v>
      </c>
      <c r="I96" s="3"/>
      <c r="J96" s="3"/>
      <c r="K96" s="3">
        <f t="shared" si="4"/>
        <v>17775054.114245087</v>
      </c>
      <c r="L96" s="28">
        <f t="shared" si="5"/>
        <v>17.69214994741803</v>
      </c>
      <c r="M96" s="28">
        <f t="shared" si="5"/>
        <v>15.48447468628426</v>
      </c>
      <c r="N96" s="3"/>
      <c r="O96" s="3"/>
      <c r="P96" s="3"/>
      <c r="Q96" s="3"/>
      <c r="R96" s="3"/>
      <c r="S96" s="3"/>
      <c r="T96" s="3"/>
      <c r="U96" s="3"/>
      <c r="V96" s="3"/>
      <c r="W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L96" s="10"/>
      <c r="AM96" s="10"/>
      <c r="AN96" s="10"/>
      <c r="AP96" s="15"/>
    </row>
    <row r="97" spans="1:42" ht="15">
      <c r="A97" s="8">
        <v>95</v>
      </c>
      <c r="B97" s="8">
        <v>95</v>
      </c>
      <c r="C97" s="8" t="s">
        <v>106</v>
      </c>
      <c r="D97" s="3">
        <v>24070653</v>
      </c>
      <c r="E97" s="3">
        <f>SUM('D1'!D98:AH98)-SUM('D1'!AD98:AE98)</f>
        <v>607316.3792745825</v>
      </c>
      <c r="F97" s="29">
        <f t="shared" si="6"/>
        <v>0.025230573481931817</v>
      </c>
      <c r="G97" s="29">
        <v>0.4385255867090306</v>
      </c>
      <c r="H97" s="29">
        <v>0.3893728747269626</v>
      </c>
      <c r="I97" s="3"/>
      <c r="J97" s="3"/>
      <c r="K97" s="3">
        <f t="shared" si="4"/>
        <v>25422567.29462366</v>
      </c>
      <c r="L97" s="28">
        <f t="shared" si="5"/>
        <v>18.356900322433376</v>
      </c>
      <c r="M97" s="28">
        <f t="shared" si="5"/>
        <v>16.299343222508014</v>
      </c>
      <c r="N97" s="3"/>
      <c r="O97" s="3"/>
      <c r="P97" s="3"/>
      <c r="Q97" s="3"/>
      <c r="R97" s="3"/>
      <c r="S97" s="3"/>
      <c r="T97" s="3"/>
      <c r="U97" s="3"/>
      <c r="V97" s="3"/>
      <c r="W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L97" s="10"/>
      <c r="AM97" s="10"/>
      <c r="AN97" s="10"/>
      <c r="AP97" s="15"/>
    </row>
    <row r="98" spans="1:42" ht="15">
      <c r="A98" s="8">
        <v>96</v>
      </c>
      <c r="B98" s="8">
        <v>96</v>
      </c>
      <c r="C98" s="8" t="s">
        <v>107</v>
      </c>
      <c r="D98" s="3">
        <v>12658227</v>
      </c>
      <c r="E98" s="3">
        <f>SUM('D1'!D99:AH99)-SUM('D1'!AD99:AE99)</f>
        <v>222482.53181259986</v>
      </c>
      <c r="F98" s="29">
        <f t="shared" si="6"/>
        <v>0.017576121190795508</v>
      </c>
      <c r="G98" s="29">
        <v>0.22043933432428406</v>
      </c>
      <c r="H98" s="29">
        <v>0.19017471363323515</v>
      </c>
      <c r="I98" s="3"/>
      <c r="J98" s="3"/>
      <c r="K98" s="3">
        <f t="shared" si="4"/>
        <v>9313230.022941336</v>
      </c>
      <c r="L98" s="28">
        <f t="shared" si="5"/>
        <v>9.227700754481692</v>
      </c>
      <c r="M98" s="28">
        <f t="shared" si="5"/>
        <v>7.96080860004404</v>
      </c>
      <c r="N98" s="3"/>
      <c r="O98" s="3"/>
      <c r="P98" s="3"/>
      <c r="Q98" s="3"/>
      <c r="R98" s="3"/>
      <c r="S98" s="3"/>
      <c r="T98" s="3"/>
      <c r="U98" s="3"/>
      <c r="V98" s="3"/>
      <c r="W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L98" s="10"/>
      <c r="AM98" s="10"/>
      <c r="AN98" s="10"/>
      <c r="AP98" s="15"/>
    </row>
    <row r="99" spans="1:42" ht="15">
      <c r="A99" s="8">
        <v>97</v>
      </c>
      <c r="B99" s="8">
        <v>97</v>
      </c>
      <c r="C99" s="8" t="s">
        <v>108</v>
      </c>
      <c r="D99" s="3">
        <v>12835078</v>
      </c>
      <c r="E99" s="3">
        <f>SUM('D1'!D100:AH100)-SUM('D1'!AD100:AE100)</f>
        <v>212949.92854722217</v>
      </c>
      <c r="F99" s="29">
        <f t="shared" si="6"/>
        <v>0.016591245378269004</v>
      </c>
      <c r="G99" s="29">
        <v>0.7224926669076622</v>
      </c>
      <c r="H99" s="29">
        <v>0.5929156181445815</v>
      </c>
      <c r="I99" s="3"/>
      <c r="J99" s="3"/>
      <c r="K99" s="3">
        <f t="shared" si="4"/>
        <v>8914190.483950993</v>
      </c>
      <c r="L99" s="28">
        <f aca="true" t="shared" si="7" ref="L99:M106">G99*$O$2*10</f>
        <v>30.243904283088195</v>
      </c>
      <c r="M99" s="28">
        <f t="shared" si="7"/>
        <v>24.819744233341254</v>
      </c>
      <c r="N99" s="3"/>
      <c r="O99" s="3"/>
      <c r="P99" s="3"/>
      <c r="Q99" s="3"/>
      <c r="R99" s="3"/>
      <c r="S99" s="3"/>
      <c r="T99" s="3"/>
      <c r="U99" s="3"/>
      <c r="V99" s="3"/>
      <c r="W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L99" s="10"/>
      <c r="AM99" s="10"/>
      <c r="AN99" s="10"/>
      <c r="AP99" s="15"/>
    </row>
    <row r="100" spans="1:42" ht="15">
      <c r="A100" s="8">
        <v>98</v>
      </c>
      <c r="B100" s="8">
        <v>98</v>
      </c>
      <c r="C100" s="8" t="s">
        <v>109</v>
      </c>
      <c r="D100" s="3">
        <v>26681997</v>
      </c>
      <c r="E100" s="3">
        <f>SUM('D1'!D101:AH101)-SUM('D1'!AD101:AE101)</f>
        <v>1157549.5436331443</v>
      </c>
      <c r="F100" s="29">
        <f t="shared" si="6"/>
        <v>0.04338316744556805</v>
      </c>
      <c r="G100" s="29">
        <v>0.2746557303524378</v>
      </c>
      <c r="H100" s="29">
        <v>0.24420822319214427</v>
      </c>
      <c r="I100" s="3"/>
      <c r="J100" s="3"/>
      <c r="K100" s="3">
        <f t="shared" si="4"/>
        <v>48455602.67125524</v>
      </c>
      <c r="L100" s="28">
        <f t="shared" si="7"/>
        <v>11.497226200418222</v>
      </c>
      <c r="M100" s="28">
        <f t="shared" si="7"/>
        <v>10.222678326934755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L100" s="10"/>
      <c r="AM100" s="10"/>
      <c r="AN100" s="10"/>
      <c r="AP100" s="15"/>
    </row>
    <row r="101" spans="1:42" ht="15">
      <c r="A101" s="8">
        <v>99</v>
      </c>
      <c r="B101" s="8">
        <v>99</v>
      </c>
      <c r="C101" s="8" t="s">
        <v>110</v>
      </c>
      <c r="D101" s="3">
        <v>12943633</v>
      </c>
      <c r="E101" s="3">
        <f>SUM('D1'!D102:AH102)-SUM('D1'!AD102:AE102)</f>
        <v>1454155.538702177</v>
      </c>
      <c r="F101" s="29">
        <f t="shared" si="6"/>
        <v>0.11234523867465779</v>
      </c>
      <c r="G101" s="29">
        <v>0.7086406176842229</v>
      </c>
      <c r="H101" s="29">
        <v>0.6593537380153502</v>
      </c>
      <c r="I101" s="3"/>
      <c r="J101" s="3"/>
      <c r="K101" s="3">
        <f t="shared" si="4"/>
        <v>60871677.927842475</v>
      </c>
      <c r="L101" s="28">
        <f t="shared" si="7"/>
        <v>29.664050576570414</v>
      </c>
      <c r="M101" s="28">
        <f t="shared" si="7"/>
        <v>27.600877150191568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L101" s="10"/>
      <c r="AM101" s="10"/>
      <c r="AN101" s="10"/>
      <c r="AP101" s="15"/>
    </row>
    <row r="102" spans="1:42" ht="15">
      <c r="A102" s="8">
        <v>100</v>
      </c>
      <c r="B102" s="8">
        <v>100</v>
      </c>
      <c r="C102" s="8" t="s">
        <v>111</v>
      </c>
      <c r="D102" s="3">
        <v>22963322</v>
      </c>
      <c r="E102" s="3">
        <f>SUM('D1'!D103:AH103)-SUM('D1'!AD103:AE103)</f>
        <v>3117472.663120821</v>
      </c>
      <c r="F102" s="29">
        <f t="shared" si="6"/>
        <v>0.13575878364292507</v>
      </c>
      <c r="G102" s="29">
        <v>0.6998228404145596</v>
      </c>
      <c r="H102" s="29">
        <v>0.6141715407360524</v>
      </c>
      <c r="I102" s="3"/>
      <c r="J102" s="3"/>
      <c r="K102" s="3">
        <f t="shared" si="4"/>
        <v>130498964.41456912</v>
      </c>
      <c r="L102" s="28">
        <f t="shared" si="7"/>
        <v>29.294934011173666</v>
      </c>
      <c r="M102" s="28">
        <f t="shared" si="7"/>
        <v>25.709527780981524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L102" s="10"/>
      <c r="AM102" s="10"/>
      <c r="AN102" s="10"/>
      <c r="AP102" s="15"/>
    </row>
    <row r="103" spans="1:42" ht="15">
      <c r="A103" s="8">
        <v>101</v>
      </c>
      <c r="B103" s="8">
        <v>101</v>
      </c>
      <c r="C103" s="8" t="s">
        <v>112</v>
      </c>
      <c r="D103" s="3">
        <v>8303929</v>
      </c>
      <c r="E103" s="3">
        <f>SUM('D1'!D104:AH104)-SUM('D1'!AD104:AE104)</f>
        <v>1091910.3089963105</v>
      </c>
      <c r="F103" s="29">
        <f t="shared" si="6"/>
        <v>0.1314932135133032</v>
      </c>
      <c r="G103" s="29">
        <v>0.7454989755970828</v>
      </c>
      <c r="H103" s="29">
        <v>0.6750646907564473</v>
      </c>
      <c r="I103" s="3"/>
      <c r="J103" s="3"/>
      <c r="K103" s="3">
        <f t="shared" si="4"/>
        <v>45707911.48974005</v>
      </c>
      <c r="L103" s="28">
        <f t="shared" si="7"/>
        <v>31.20695986798168</v>
      </c>
      <c r="M103" s="28">
        <f t="shared" si="7"/>
        <v>28.25854548741026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L103" s="10"/>
      <c r="AM103" s="10"/>
      <c r="AN103" s="10"/>
      <c r="AP103" s="15"/>
    </row>
    <row r="104" spans="1:42" ht="15">
      <c r="A104" s="8">
        <v>102</v>
      </c>
      <c r="B104" s="8">
        <v>102</v>
      </c>
      <c r="C104" s="8" t="s">
        <v>113</v>
      </c>
      <c r="D104" s="3">
        <v>14238563</v>
      </c>
      <c r="E104" s="3">
        <f>SUM('D1'!D105:AH105)-SUM('D1'!AD105:AE105)</f>
        <v>2406790.5077963136</v>
      </c>
      <c r="F104" s="29">
        <f t="shared" si="6"/>
        <v>0.16903324498380304</v>
      </c>
      <c r="G104" s="29">
        <v>0.5792402946539776</v>
      </c>
      <c r="H104" s="29">
        <v>0.5362088217944232</v>
      </c>
      <c r="I104" s="3"/>
      <c r="J104" s="3"/>
      <c r="K104" s="3">
        <f t="shared" si="4"/>
        <v>100749454.05160758</v>
      </c>
      <c r="L104" s="28">
        <f t="shared" si="7"/>
        <v>24.24728835436283</v>
      </c>
      <c r="M104" s="28">
        <f t="shared" si="7"/>
        <v>22.44596938472545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L104" s="10"/>
      <c r="AM104" s="10"/>
      <c r="AN104" s="10"/>
      <c r="AP104" s="15"/>
    </row>
    <row r="105" spans="1:256" ht="15">
      <c r="A105" s="8">
        <v>103</v>
      </c>
      <c r="B105" s="8">
        <v>103</v>
      </c>
      <c r="C105" s="8" t="s">
        <v>114</v>
      </c>
      <c r="D105" s="3">
        <v>1842168</v>
      </c>
      <c r="E105" s="3">
        <f>SUM('D1'!D106:AH106)-SUM('D1'!AD106:AE106)</f>
        <v>0</v>
      </c>
      <c r="F105" s="29">
        <f t="shared" si="6"/>
        <v>0</v>
      </c>
      <c r="G105" s="29">
        <v>1.5164061693046877</v>
      </c>
      <c r="H105" s="29">
        <v>1.251615222120101</v>
      </c>
      <c r="I105" s="3"/>
      <c r="J105" s="3"/>
      <c r="K105" s="3">
        <f t="shared" si="4"/>
        <v>0</v>
      </c>
      <c r="L105" s="28">
        <f t="shared" si="7"/>
        <v>63.47752045017888</v>
      </c>
      <c r="M105" s="28">
        <f t="shared" si="7"/>
        <v>52.393239005558485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5">
      <c r="A106" s="8">
        <v>104</v>
      </c>
      <c r="B106" s="8">
        <v>104</v>
      </c>
      <c r="C106" s="8" t="s">
        <v>115</v>
      </c>
      <c r="D106" s="3">
        <v>4212331</v>
      </c>
      <c r="E106" s="3">
        <f>SUM('D1'!D107:AH107)-SUM('D1'!AD107:AE107)</f>
        <v>546381.2110997448</v>
      </c>
      <c r="F106" s="29">
        <f t="shared" si="6"/>
        <v>0.12970994233353095</v>
      </c>
      <c r="G106" s="29">
        <v>0.7360431387451676</v>
      </c>
      <c r="H106" s="29">
        <v>0.6518943932574509</v>
      </c>
      <c r="I106" s="3"/>
      <c r="J106" s="3"/>
      <c r="K106" s="3">
        <f t="shared" si="4"/>
        <v>22871790.687240865</v>
      </c>
      <c r="L106" s="28">
        <f t="shared" si="7"/>
        <v>30.81113380944209</v>
      </c>
      <c r="M106" s="28">
        <f t="shared" si="7"/>
        <v>27.288625248953522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5">
      <c r="A107" s="6">
        <v>105</v>
      </c>
      <c r="B107" s="6"/>
      <c r="C107" s="6" t="s">
        <v>116</v>
      </c>
      <c r="D107" s="7">
        <f>SUM(D3:D106)</f>
        <v>958886460</v>
      </c>
      <c r="E107" s="7">
        <f>SUM(E3:E106)</f>
        <v>399252915.0577019</v>
      </c>
      <c r="F107" s="7"/>
      <c r="G107" s="7"/>
      <c r="H107" s="7"/>
      <c r="I107" s="7"/>
      <c r="J107" s="7"/>
      <c r="K107" s="7">
        <f>SUM(K3:K106)</f>
        <v>16712926650.772934</v>
      </c>
      <c r="L107" s="7"/>
      <c r="M107" s="7"/>
      <c r="N107" s="3"/>
      <c r="O107" s="3"/>
      <c r="P107" s="3"/>
      <c r="Q107" s="3"/>
      <c r="R107" s="3"/>
      <c r="S107" s="3"/>
      <c r="T107" s="3"/>
      <c r="U107" s="3"/>
      <c r="V107" s="3"/>
      <c r="W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5">
      <c r="A108" s="8"/>
      <c r="B108" s="8"/>
      <c r="C108" s="8"/>
      <c r="D108" s="3"/>
      <c r="E108" s="3"/>
      <c r="F108" s="19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5">
      <c r="A109" s="8">
        <v>106</v>
      </c>
      <c r="B109" s="8"/>
      <c r="C109" s="8" t="s">
        <v>192</v>
      </c>
      <c r="D109" s="3"/>
      <c r="E109" s="3">
        <f>SUM('D1'!D110:AH110)-SUM('D1'!AD110:AE110)</f>
        <v>498754.7595233545</v>
      </c>
      <c r="F109" s="19"/>
      <c r="G109" s="3"/>
      <c r="H109" s="3"/>
      <c r="I109" s="3"/>
      <c r="J109" s="3"/>
      <c r="K109" s="3">
        <f t="shared" si="4"/>
        <v>20878123.611027382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5">
      <c r="A110" s="4">
        <v>107</v>
      </c>
      <c r="C110" s="4" t="s">
        <v>117</v>
      </c>
      <c r="D110" s="3"/>
      <c r="E110" s="3">
        <f>SUM('D1'!D111:AJ111)-SUM('D1'!AF111:AG111)</f>
        <v>64008718.02643215</v>
      </c>
      <c r="F110" s="19"/>
      <c r="G110" s="3"/>
      <c r="H110" s="3"/>
      <c r="I110" s="3"/>
      <c r="J110" s="3"/>
      <c r="K110" s="3">
        <f t="shared" si="4"/>
        <v>2679436940.9454627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3:256" s="6" customFormat="1" ht="15">
      <c r="C111" s="6" t="s">
        <v>221</v>
      </c>
      <c r="D111" s="7"/>
      <c r="E111" s="7">
        <f>E107+E109+E110</f>
        <v>463760387.8436574</v>
      </c>
      <c r="F111" s="18"/>
      <c r="G111" s="7"/>
      <c r="H111" s="7"/>
      <c r="I111" s="7"/>
      <c r="J111" s="7"/>
      <c r="K111" s="7">
        <f>K107+K109+K110</f>
        <v>19413241715.329422</v>
      </c>
      <c r="L111" s="7"/>
      <c r="M111" s="7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="1" customFormat="1" ht="15"/>
    <row r="113" spans="5:11" s="1" customFormat="1" ht="15">
      <c r="E113" s="39"/>
      <c r="K113" s="39"/>
    </row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IV113"/>
  <sheetViews>
    <sheetView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00390625" style="4" customWidth="1"/>
    <col min="3" max="3" width="25.625" style="4" customWidth="1"/>
    <col min="4" max="4" width="11.25390625" style="4" bestFit="1" customWidth="1"/>
    <col min="5" max="5" width="21.50390625" style="4" bestFit="1" customWidth="1"/>
    <col min="6" max="6" width="19.375" style="4" bestFit="1" customWidth="1"/>
    <col min="7" max="7" width="22.75390625" style="4" bestFit="1" customWidth="1"/>
    <col min="8" max="8" width="27.50390625" style="4" bestFit="1" customWidth="1"/>
    <col min="9" max="10" width="6.50390625" style="4" bestFit="1" customWidth="1"/>
    <col min="11" max="11" width="21.50390625" style="4" bestFit="1" customWidth="1"/>
    <col min="12" max="12" width="22.75390625" style="4" bestFit="1" customWidth="1"/>
    <col min="13" max="13" width="27.50390625" style="4" bestFit="1" customWidth="1"/>
    <col min="14" max="14" width="6.50390625" style="4" bestFit="1" customWidth="1"/>
    <col min="15" max="15" width="13.50390625" style="4" bestFit="1" customWidth="1"/>
    <col min="16" max="16" width="10.50390625" style="4" customWidth="1"/>
    <col min="17" max="17" width="9.625" style="4" customWidth="1"/>
    <col min="18" max="18" width="10.50390625" style="4" customWidth="1"/>
    <col min="19" max="19" width="9.75390625" style="4" customWidth="1"/>
    <col min="20" max="20" width="9.625" style="4" customWidth="1"/>
    <col min="21" max="22" width="9.75390625" style="4" customWidth="1"/>
    <col min="23" max="23" width="10.125" style="4" customWidth="1"/>
    <col min="24" max="24" width="9.125" style="3" bestFit="1" customWidth="1"/>
    <col min="25" max="25" width="9.125" style="3" customWidth="1"/>
    <col min="26" max="26" width="10.125" style="3" bestFit="1" customWidth="1"/>
    <col min="27" max="29" width="9.75390625" style="4" customWidth="1"/>
    <col min="30" max="30" width="9.125" style="4" bestFit="1" customWidth="1"/>
    <col min="31" max="31" width="9.00390625" style="4" customWidth="1"/>
    <col min="32" max="32" width="9.375" style="4" customWidth="1"/>
    <col min="33" max="36" width="9.00390625" style="4" customWidth="1"/>
    <col min="37" max="37" width="11.375" style="3" bestFit="1" customWidth="1"/>
    <col min="38" max="38" width="9.00390625" style="5" customWidth="1"/>
    <col min="39" max="16384" width="9.00390625" style="4" customWidth="1"/>
  </cols>
  <sheetData>
    <row r="1" spans="1:38" ht="18.75">
      <c r="A1" s="41" t="s">
        <v>225</v>
      </c>
      <c r="B1" s="42" t="s">
        <v>253</v>
      </c>
      <c r="C1" s="43" t="s">
        <v>226</v>
      </c>
      <c r="D1" s="1" t="s">
        <v>227</v>
      </c>
      <c r="E1" s="1" t="s">
        <v>228</v>
      </c>
      <c r="F1" s="1" t="s">
        <v>229</v>
      </c>
      <c r="G1" s="1" t="s">
        <v>230</v>
      </c>
      <c r="H1" s="36" t="s">
        <v>231</v>
      </c>
      <c r="I1" s="1"/>
      <c r="J1" s="1"/>
      <c r="K1" s="1" t="s">
        <v>228</v>
      </c>
      <c r="L1" s="1" t="s">
        <v>230</v>
      </c>
      <c r="M1" s="36" t="s">
        <v>231</v>
      </c>
      <c r="N1" s="1"/>
      <c r="O1" s="1" t="s">
        <v>245</v>
      </c>
      <c r="R1" s="3"/>
      <c r="S1" s="3"/>
      <c r="X1" s="4"/>
      <c r="Y1" s="4"/>
      <c r="Z1" s="4"/>
      <c r="AD1" s="3"/>
      <c r="AE1" s="5"/>
      <c r="AK1" s="4"/>
      <c r="AL1" s="4"/>
    </row>
    <row r="2" spans="1:33" s="8" customFormat="1" ht="16.5">
      <c r="A2" s="1" t="s">
        <v>232</v>
      </c>
      <c r="B2" s="44" t="s">
        <v>233</v>
      </c>
      <c r="C2" s="43" t="s">
        <v>234</v>
      </c>
      <c r="D2" s="44" t="s">
        <v>235</v>
      </c>
      <c r="E2" s="44" t="s">
        <v>236</v>
      </c>
      <c r="F2" s="45" t="s">
        <v>171</v>
      </c>
      <c r="G2" s="45" t="s">
        <v>171</v>
      </c>
      <c r="H2" s="45" t="s">
        <v>171</v>
      </c>
      <c r="I2" s="44"/>
      <c r="J2" s="44"/>
      <c r="K2" s="46" t="s">
        <v>246</v>
      </c>
      <c r="L2" s="37" t="s">
        <v>247</v>
      </c>
      <c r="M2" s="37" t="s">
        <v>247</v>
      </c>
      <c r="N2" s="1"/>
      <c r="O2" s="47">
        <f>44/12</f>
        <v>3.6666666666666665</v>
      </c>
      <c r="P2" s="8" t="s">
        <v>248</v>
      </c>
      <c r="R2" s="9"/>
      <c r="S2" s="9"/>
      <c r="AB2" s="38"/>
      <c r="AC2" s="38"/>
      <c r="AD2" s="9"/>
      <c r="AE2" s="38"/>
      <c r="AG2" s="38"/>
    </row>
    <row r="3" spans="1:42" s="8" customFormat="1" ht="15">
      <c r="A3" s="6">
        <v>1</v>
      </c>
      <c r="B3" s="8">
        <v>1</v>
      </c>
      <c r="C3" s="6" t="s">
        <v>30</v>
      </c>
      <c r="D3" s="7">
        <f>'E1'!D3</f>
        <v>7581853</v>
      </c>
      <c r="E3" s="7">
        <f>SUM('D2'!D4:Z4,'D2'!AC4:AF4,'D2'!AI4)</f>
        <v>1819368.5046774056</v>
      </c>
      <c r="F3" s="48">
        <f>E3/D3</f>
        <v>0.23996356888974313</v>
      </c>
      <c r="G3" s="48">
        <v>0.6464446949882662</v>
      </c>
      <c r="H3" s="48">
        <v>0.5747943850663226</v>
      </c>
      <c r="I3" s="7"/>
      <c r="J3" s="7"/>
      <c r="K3" s="7">
        <f aca="true" t="shared" si="0" ref="K3:K66">E3*$O$2</f>
        <v>6671017.85048382</v>
      </c>
      <c r="L3" s="48">
        <f>G3*$O$2</f>
        <v>2.370297214956976</v>
      </c>
      <c r="M3" s="48">
        <f>H3*$O$2</f>
        <v>2.1075794119098497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  <c r="AM3" s="11"/>
      <c r="AN3" s="11"/>
      <c r="AP3" s="16"/>
    </row>
    <row r="4" spans="1:42" ht="15">
      <c r="A4" s="4">
        <v>2</v>
      </c>
      <c r="B4" s="8">
        <v>2</v>
      </c>
      <c r="C4" s="4" t="s">
        <v>205</v>
      </c>
      <c r="D4" s="9">
        <f>'E1'!D4</f>
        <v>2844641</v>
      </c>
      <c r="E4" s="3">
        <f>SUM('D2'!D5:Z5,'D2'!AC5:AF5,'D2'!AI5)</f>
        <v>31696.115913835114</v>
      </c>
      <c r="F4" s="29">
        <f aca="true" t="shared" si="1" ref="F4:F67">E4/D4</f>
        <v>0.011142395793998299</v>
      </c>
      <c r="G4" s="29">
        <v>0.6317671727426718</v>
      </c>
      <c r="H4" s="29">
        <v>0.5117104271821107</v>
      </c>
      <c r="I4" s="3"/>
      <c r="J4" s="3"/>
      <c r="K4" s="3">
        <f t="shared" si="0"/>
        <v>116219.09168406208</v>
      </c>
      <c r="L4" s="29">
        <f aca="true" t="shared" si="2" ref="L4:M67">G4*$O$2</f>
        <v>2.3164796333897963</v>
      </c>
      <c r="M4" s="29">
        <f t="shared" si="2"/>
        <v>1.8762715663344058</v>
      </c>
      <c r="N4" s="3"/>
      <c r="O4" s="3"/>
      <c r="P4" s="3"/>
      <c r="Q4" s="3"/>
      <c r="R4" s="3"/>
      <c r="S4" s="3"/>
      <c r="T4" s="3"/>
      <c r="U4" s="3"/>
      <c r="V4" s="3"/>
      <c r="W4" s="3"/>
      <c r="AA4" s="3"/>
      <c r="AB4" s="3"/>
      <c r="AC4" s="3"/>
      <c r="AD4" s="3"/>
      <c r="AE4" s="3"/>
      <c r="AF4" s="3"/>
      <c r="AG4" s="3"/>
      <c r="AH4" s="3"/>
      <c r="AI4" s="3"/>
      <c r="AJ4" s="3"/>
      <c r="AL4" s="10"/>
      <c r="AM4" s="10"/>
      <c r="AN4" s="10"/>
      <c r="AP4" s="15"/>
    </row>
    <row r="5" spans="1:42" ht="15">
      <c r="A5" s="4">
        <v>3</v>
      </c>
      <c r="B5" s="8">
        <v>3</v>
      </c>
      <c r="C5" s="4" t="s">
        <v>31</v>
      </c>
      <c r="D5" s="9">
        <f>'E1'!D5</f>
        <v>593529</v>
      </c>
      <c r="E5" s="3">
        <f>SUM('D2'!D6:Z6,'D2'!AC6:AF6,'D2'!AI6)</f>
        <v>121537.38145602006</v>
      </c>
      <c r="F5" s="29">
        <f t="shared" si="1"/>
        <v>0.20477075501958633</v>
      </c>
      <c r="G5" s="29">
        <v>0.7985925580071308</v>
      </c>
      <c r="H5" s="29">
        <v>0.7259357215219239</v>
      </c>
      <c r="I5" s="3"/>
      <c r="J5" s="3"/>
      <c r="K5" s="3">
        <f t="shared" si="0"/>
        <v>445637.0653387402</v>
      </c>
      <c r="L5" s="29">
        <f t="shared" si="2"/>
        <v>2.9281727126928128</v>
      </c>
      <c r="M5" s="29">
        <f t="shared" si="2"/>
        <v>2.6617643122470542</v>
      </c>
      <c r="N5" s="3"/>
      <c r="O5" s="3"/>
      <c r="P5" s="3"/>
      <c r="Q5" s="3"/>
      <c r="R5" s="3"/>
      <c r="S5" s="3"/>
      <c r="T5" s="3"/>
      <c r="U5" s="3"/>
      <c r="V5" s="3"/>
      <c r="W5" s="3"/>
      <c r="AA5" s="3"/>
      <c r="AB5" s="3"/>
      <c r="AC5" s="3"/>
      <c r="AD5" s="3"/>
      <c r="AE5" s="3"/>
      <c r="AF5" s="3"/>
      <c r="AG5" s="3"/>
      <c r="AH5" s="3"/>
      <c r="AI5" s="3"/>
      <c r="AJ5" s="3"/>
      <c r="AL5" s="10"/>
      <c r="AM5" s="10"/>
      <c r="AN5" s="10"/>
      <c r="AP5" s="15"/>
    </row>
    <row r="6" spans="1:42" ht="15">
      <c r="A6" s="4">
        <v>4</v>
      </c>
      <c r="B6" s="8">
        <v>4</v>
      </c>
      <c r="C6" s="4" t="s">
        <v>32</v>
      </c>
      <c r="D6" s="9">
        <f>'E1'!D6</f>
        <v>1422554</v>
      </c>
      <c r="E6" s="3">
        <f>SUM('D2'!D7:Z7,'D2'!AC7:AF7,'D2'!AI7)</f>
        <v>241174.0762307148</v>
      </c>
      <c r="F6" s="29">
        <f t="shared" si="1"/>
        <v>0.16953597278606983</v>
      </c>
      <c r="G6" s="29">
        <v>0.4716873260796712</v>
      </c>
      <c r="H6" s="29">
        <v>0.42481618598139465</v>
      </c>
      <c r="I6" s="3"/>
      <c r="J6" s="3"/>
      <c r="K6" s="3">
        <f t="shared" si="0"/>
        <v>884304.9461792875</v>
      </c>
      <c r="L6" s="29">
        <f t="shared" si="2"/>
        <v>1.7295201956254609</v>
      </c>
      <c r="M6" s="29">
        <f t="shared" si="2"/>
        <v>1.557659348598447</v>
      </c>
      <c r="N6" s="3"/>
      <c r="O6" s="3"/>
      <c r="P6" s="3"/>
      <c r="Q6" s="3"/>
      <c r="R6" s="3"/>
      <c r="S6" s="3"/>
      <c r="T6" s="3"/>
      <c r="U6" s="3"/>
      <c r="V6" s="3"/>
      <c r="W6" s="3"/>
      <c r="AA6" s="3"/>
      <c r="AB6" s="3"/>
      <c r="AC6" s="3"/>
      <c r="AD6" s="3"/>
      <c r="AE6" s="3"/>
      <c r="AF6" s="3"/>
      <c r="AG6" s="3"/>
      <c r="AH6" s="3"/>
      <c r="AI6" s="3"/>
      <c r="AJ6" s="3"/>
      <c r="AL6" s="10"/>
      <c r="AM6" s="10"/>
      <c r="AN6" s="10"/>
      <c r="AP6" s="15"/>
    </row>
    <row r="7" spans="1:42" ht="15">
      <c r="A7" s="4">
        <v>5</v>
      </c>
      <c r="B7" s="8">
        <v>5</v>
      </c>
      <c r="C7" s="4" t="s">
        <v>33</v>
      </c>
      <c r="D7" s="9">
        <f>'E1'!D7</f>
        <v>1927112</v>
      </c>
      <c r="E7" s="3">
        <f>SUM('D2'!D8:Z8,'D2'!AC8:AF8,'D2'!AI8)</f>
        <v>2390850.8663912187</v>
      </c>
      <c r="F7" s="29">
        <f t="shared" si="1"/>
        <v>1.2406392915363604</v>
      </c>
      <c r="G7" s="29">
        <v>1.6806873818902026</v>
      </c>
      <c r="H7" s="29">
        <v>1.5910413097208072</v>
      </c>
      <c r="I7" s="3"/>
      <c r="J7" s="3"/>
      <c r="K7" s="3">
        <f t="shared" si="0"/>
        <v>8766453.176767802</v>
      </c>
      <c r="L7" s="29">
        <f t="shared" si="2"/>
        <v>6.162520400264076</v>
      </c>
      <c r="M7" s="29">
        <f t="shared" si="2"/>
        <v>5.833818135642959</v>
      </c>
      <c r="N7" s="3"/>
      <c r="O7" s="3"/>
      <c r="P7" s="3"/>
      <c r="Q7" s="3"/>
      <c r="R7" s="3"/>
      <c r="S7" s="3"/>
      <c r="T7" s="3"/>
      <c r="U7" s="3"/>
      <c r="V7" s="3"/>
      <c r="W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10"/>
      <c r="AM7" s="10"/>
      <c r="AN7" s="10"/>
      <c r="AP7" s="15"/>
    </row>
    <row r="8" spans="1:42" ht="15">
      <c r="A8" s="4">
        <v>6</v>
      </c>
      <c r="B8" s="8">
        <v>6</v>
      </c>
      <c r="C8" s="4" t="s">
        <v>34</v>
      </c>
      <c r="D8" s="9">
        <f>'E1'!D8</f>
        <v>14782</v>
      </c>
      <c r="E8" s="3">
        <f>SUM('D2'!D9:Z9,'D2'!AC9:AF9,'D2'!AI9)</f>
        <v>2858.944413314989</v>
      </c>
      <c r="F8" s="29">
        <f t="shared" si="1"/>
        <v>0.19340714472432616</v>
      </c>
      <c r="G8" s="29">
        <v>1.5754546781004348</v>
      </c>
      <c r="H8" s="29">
        <v>1.4968269389898385</v>
      </c>
      <c r="I8" s="3"/>
      <c r="J8" s="3"/>
      <c r="K8" s="3">
        <f t="shared" si="0"/>
        <v>10482.79618215496</v>
      </c>
      <c r="L8" s="29">
        <f t="shared" si="2"/>
        <v>5.776667153034928</v>
      </c>
      <c r="M8" s="29">
        <f t="shared" si="2"/>
        <v>5.488365442962741</v>
      </c>
      <c r="N8" s="3"/>
      <c r="O8" s="3"/>
      <c r="P8" s="3"/>
      <c r="Q8" s="3"/>
      <c r="R8" s="3"/>
      <c r="S8" s="3"/>
      <c r="T8" s="3"/>
      <c r="U8" s="3"/>
      <c r="V8" s="3"/>
      <c r="W8" s="3"/>
      <c r="AA8" s="3"/>
      <c r="AB8" s="3"/>
      <c r="AC8" s="3"/>
      <c r="AD8" s="3"/>
      <c r="AE8" s="3"/>
      <c r="AF8" s="3"/>
      <c r="AG8" s="3"/>
      <c r="AH8" s="3"/>
      <c r="AI8" s="3"/>
      <c r="AJ8" s="3"/>
      <c r="AL8" s="10"/>
      <c r="AM8" s="10"/>
      <c r="AN8" s="10"/>
      <c r="AP8" s="15"/>
    </row>
    <row r="9" spans="1:42" ht="15">
      <c r="A9" s="4">
        <v>7</v>
      </c>
      <c r="B9" s="8">
        <v>7</v>
      </c>
      <c r="C9" s="4" t="s">
        <v>35</v>
      </c>
      <c r="D9" s="9">
        <f>'E1'!D9</f>
        <v>1239610</v>
      </c>
      <c r="E9" s="3">
        <f>SUM('D2'!D10:Z10,'D2'!AC10:AF10,'D2'!AI10)</f>
        <v>192870.60866719295</v>
      </c>
      <c r="F9" s="29">
        <f t="shared" si="1"/>
        <v>0.15558974892683422</v>
      </c>
      <c r="G9" s="29">
        <v>1.3479001273729097</v>
      </c>
      <c r="H9" s="29">
        <v>1.2574901578112139</v>
      </c>
      <c r="I9" s="3"/>
      <c r="J9" s="3"/>
      <c r="K9" s="3">
        <f t="shared" si="0"/>
        <v>707192.2317797075</v>
      </c>
      <c r="L9" s="29">
        <f t="shared" si="2"/>
        <v>4.942300467034002</v>
      </c>
      <c r="M9" s="29">
        <f t="shared" si="2"/>
        <v>4.610797245307784</v>
      </c>
      <c r="N9" s="3"/>
      <c r="O9" s="3"/>
      <c r="P9" s="3"/>
      <c r="Q9" s="3"/>
      <c r="R9" s="3"/>
      <c r="S9" s="3"/>
      <c r="T9" s="3"/>
      <c r="U9" s="3"/>
      <c r="V9" s="3"/>
      <c r="W9" s="3"/>
      <c r="AA9" s="3"/>
      <c r="AB9" s="3"/>
      <c r="AC9" s="3"/>
      <c r="AD9" s="3"/>
      <c r="AE9" s="3"/>
      <c r="AF9" s="3"/>
      <c r="AG9" s="3"/>
      <c r="AH9" s="3"/>
      <c r="AI9" s="3"/>
      <c r="AJ9" s="3"/>
      <c r="AL9" s="10"/>
      <c r="AM9" s="10"/>
      <c r="AN9" s="10"/>
      <c r="AP9" s="15"/>
    </row>
    <row r="10" spans="1:42" ht="15">
      <c r="A10" s="4">
        <v>8</v>
      </c>
      <c r="B10" s="8">
        <v>8</v>
      </c>
      <c r="C10" s="4" t="s">
        <v>36</v>
      </c>
      <c r="D10" s="9">
        <f>'E1'!D10</f>
        <v>36504</v>
      </c>
      <c r="E10" s="3">
        <f>SUM('D2'!D11:Z11,'D2'!AC11:AF11,'D2'!AI11)</f>
        <v>4625.71582130686</v>
      </c>
      <c r="F10" s="29">
        <f t="shared" si="1"/>
        <v>0.12671805339981534</v>
      </c>
      <c r="G10" s="29">
        <v>1.2690457502118528</v>
      </c>
      <c r="H10" s="29">
        <v>1.1972204733835459</v>
      </c>
      <c r="I10" s="3"/>
      <c r="J10" s="3"/>
      <c r="K10" s="3">
        <f t="shared" si="0"/>
        <v>16960.958011458486</v>
      </c>
      <c r="L10" s="29">
        <f t="shared" si="2"/>
        <v>4.6531677507767935</v>
      </c>
      <c r="M10" s="29">
        <f t="shared" si="2"/>
        <v>4.389808402406334</v>
      </c>
      <c r="N10" s="3"/>
      <c r="O10" s="3"/>
      <c r="P10" s="3"/>
      <c r="Q10" s="3"/>
      <c r="R10" s="3"/>
      <c r="S10" s="3"/>
      <c r="T10" s="3"/>
      <c r="U10" s="3"/>
      <c r="V10" s="3"/>
      <c r="W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L10" s="10"/>
      <c r="AM10" s="10"/>
      <c r="AN10" s="10"/>
      <c r="AP10" s="15"/>
    </row>
    <row r="11" spans="1:42" ht="15">
      <c r="A11" s="4">
        <v>9</v>
      </c>
      <c r="B11" s="8">
        <v>9</v>
      </c>
      <c r="C11" s="4" t="s">
        <v>37</v>
      </c>
      <c r="D11" s="9">
        <f>'E1'!D11</f>
        <v>87756</v>
      </c>
      <c r="E11" s="3">
        <f>SUM('D2'!D12:Z12,'D2'!AC12:AF12,'D2'!AI12)</f>
        <v>1457.896471870394</v>
      </c>
      <c r="F11" s="29">
        <f t="shared" si="1"/>
        <v>0.016613068871306737</v>
      </c>
      <c r="G11" s="29">
        <v>0.6182373144072025</v>
      </c>
      <c r="H11" s="29">
        <v>0.5810891211903272</v>
      </c>
      <c r="I11" s="3"/>
      <c r="J11" s="3"/>
      <c r="K11" s="3">
        <f t="shared" si="0"/>
        <v>5345.620396858111</v>
      </c>
      <c r="L11" s="29">
        <f t="shared" si="2"/>
        <v>2.2668701528264092</v>
      </c>
      <c r="M11" s="29">
        <f t="shared" si="2"/>
        <v>2.1306601110311996</v>
      </c>
      <c r="N11" s="3"/>
      <c r="O11" s="3"/>
      <c r="P11" s="3"/>
      <c r="Q11" s="3"/>
      <c r="R11" s="3"/>
      <c r="S11" s="3"/>
      <c r="T11" s="3"/>
      <c r="U11" s="3"/>
      <c r="V11" s="3"/>
      <c r="W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L11" s="10"/>
      <c r="AM11" s="10"/>
      <c r="AN11" s="10"/>
      <c r="AP11" s="15"/>
    </row>
    <row r="12" spans="1:42" ht="15">
      <c r="A12" s="4">
        <v>10</v>
      </c>
      <c r="B12" s="8">
        <v>10</v>
      </c>
      <c r="C12" s="4" t="s">
        <v>38</v>
      </c>
      <c r="D12" s="9">
        <f>'E1'!D12</f>
        <v>26003923</v>
      </c>
      <c r="E12" s="3">
        <f>SUM('D2'!D13:Z13,'D2'!AC13:AF13,'D2'!AI13)</f>
        <v>3129135.777088464</v>
      </c>
      <c r="F12" s="29">
        <f t="shared" si="1"/>
        <v>0.1203332196103051</v>
      </c>
      <c r="G12" s="29">
        <v>0.7198670268175419</v>
      </c>
      <c r="H12" s="29">
        <v>0.6071002729288817</v>
      </c>
      <c r="I12" s="3"/>
      <c r="J12" s="3"/>
      <c r="K12" s="3">
        <f t="shared" si="0"/>
        <v>11473497.849324366</v>
      </c>
      <c r="L12" s="29">
        <f t="shared" si="2"/>
        <v>2.63951243166432</v>
      </c>
      <c r="M12" s="29">
        <f t="shared" si="2"/>
        <v>2.226034334072566</v>
      </c>
      <c r="N12" s="3"/>
      <c r="O12" s="3"/>
      <c r="P12" s="3"/>
      <c r="Q12" s="3"/>
      <c r="R12" s="3"/>
      <c r="S12" s="3"/>
      <c r="T12" s="3"/>
      <c r="U12" s="3"/>
      <c r="V12" s="3"/>
      <c r="W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L12" s="10"/>
      <c r="AM12" s="10"/>
      <c r="AN12" s="10"/>
      <c r="AP12" s="15"/>
    </row>
    <row r="13" spans="1:42" ht="15">
      <c r="A13" s="8">
        <v>11</v>
      </c>
      <c r="B13" s="8">
        <v>11</v>
      </c>
      <c r="C13" s="8" t="s">
        <v>39</v>
      </c>
      <c r="D13" s="9">
        <f>'E1'!D13</f>
        <v>8721258</v>
      </c>
      <c r="E13" s="3">
        <f>SUM('D2'!D14:Z14,'D2'!AC14:AF14,'D2'!AI14)</f>
        <v>725660.1106410526</v>
      </c>
      <c r="F13" s="29">
        <f t="shared" si="1"/>
        <v>0.08320589880967316</v>
      </c>
      <c r="G13" s="29">
        <v>0.5353966308564355</v>
      </c>
      <c r="H13" s="29">
        <v>0.46108846648606167</v>
      </c>
      <c r="I13" s="3"/>
      <c r="J13" s="3"/>
      <c r="K13" s="3">
        <f t="shared" si="0"/>
        <v>2660753.7390171927</v>
      </c>
      <c r="L13" s="29">
        <f t="shared" si="2"/>
        <v>1.9631209798069302</v>
      </c>
      <c r="M13" s="29">
        <f t="shared" si="2"/>
        <v>1.6906577104488927</v>
      </c>
      <c r="N13" s="3"/>
      <c r="O13" s="3"/>
      <c r="P13" s="3"/>
      <c r="Q13" s="3"/>
      <c r="R13" s="3"/>
      <c r="S13" s="3"/>
      <c r="T13" s="3"/>
      <c r="U13" s="3"/>
      <c r="V13" s="3"/>
      <c r="W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L13" s="10"/>
      <c r="AM13" s="10"/>
      <c r="AN13" s="10"/>
      <c r="AP13" s="15"/>
    </row>
    <row r="14" spans="1:42" ht="15">
      <c r="A14" s="8">
        <v>12</v>
      </c>
      <c r="B14" s="8">
        <v>12</v>
      </c>
      <c r="C14" s="8" t="s">
        <v>40</v>
      </c>
      <c r="D14" s="9">
        <f>'E1'!D14</f>
        <v>1166002</v>
      </c>
      <c r="E14" s="3">
        <f>SUM('D2'!D15:Z15,'D2'!AC15:AF15,'D2'!AI15)</f>
        <v>166450.88030354178</v>
      </c>
      <c r="F14" s="29">
        <f t="shared" si="1"/>
        <v>0.1427535118323483</v>
      </c>
      <c r="G14" s="29">
        <v>0.8251639129345709</v>
      </c>
      <c r="H14" s="29">
        <v>0.682196491125929</v>
      </c>
      <c r="I14" s="3"/>
      <c r="J14" s="3"/>
      <c r="K14" s="3">
        <f t="shared" si="0"/>
        <v>610319.8944463198</v>
      </c>
      <c r="L14" s="29">
        <f t="shared" si="2"/>
        <v>3.0256010140934264</v>
      </c>
      <c r="M14" s="29">
        <f t="shared" si="2"/>
        <v>2.501387134128406</v>
      </c>
      <c r="N14" s="3"/>
      <c r="O14" s="3"/>
      <c r="P14" s="3"/>
      <c r="Q14" s="3"/>
      <c r="R14" s="3"/>
      <c r="S14" s="3"/>
      <c r="T14" s="3"/>
      <c r="U14" s="3"/>
      <c r="V14" s="3"/>
      <c r="W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L14" s="10"/>
      <c r="AM14" s="10"/>
      <c r="AN14" s="10"/>
      <c r="AP14" s="15"/>
    </row>
    <row r="15" spans="1:42" ht="15">
      <c r="A15" s="8">
        <v>13</v>
      </c>
      <c r="B15" s="8">
        <v>13</v>
      </c>
      <c r="C15" s="8" t="s">
        <v>243</v>
      </c>
      <c r="D15" s="9">
        <f>'E1'!D15</f>
        <v>3033436</v>
      </c>
      <c r="E15" s="3">
        <f>SUM('D2'!D16:Z16,'D2'!AC16:AF16,'D2'!AI16)</f>
        <v>28335.58569074834</v>
      </c>
      <c r="F15" s="29">
        <f t="shared" si="1"/>
        <v>0.009341085716246639</v>
      </c>
      <c r="G15" s="29">
        <v>0.13829324839624643</v>
      </c>
      <c r="H15" s="29">
        <v>0.11607347336855854</v>
      </c>
      <c r="I15" s="3"/>
      <c r="J15" s="3"/>
      <c r="K15" s="3">
        <f t="shared" si="0"/>
        <v>103897.14753274391</v>
      </c>
      <c r="L15" s="29">
        <f t="shared" si="2"/>
        <v>0.5070752441195703</v>
      </c>
      <c r="M15" s="29">
        <f t="shared" si="2"/>
        <v>0.42560273568471463</v>
      </c>
      <c r="N15" s="3"/>
      <c r="O15" s="3"/>
      <c r="P15" s="3"/>
      <c r="Q15" s="3"/>
      <c r="R15" s="3"/>
      <c r="S15" s="3"/>
      <c r="T15" s="3"/>
      <c r="U15" s="3"/>
      <c r="V15" s="3"/>
      <c r="W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L15" s="10"/>
      <c r="AM15" s="10"/>
      <c r="AN15" s="10"/>
      <c r="AP15" s="15"/>
    </row>
    <row r="16" spans="1:42" ht="15">
      <c r="A16" s="8">
        <v>14</v>
      </c>
      <c r="B16" s="8">
        <v>14</v>
      </c>
      <c r="C16" s="8" t="s">
        <v>41</v>
      </c>
      <c r="D16" s="9">
        <f>'E1'!D16</f>
        <v>2855392</v>
      </c>
      <c r="E16" s="3">
        <f>SUM('D2'!D17:Z17,'D2'!AC17:AF17,'D2'!AI17)</f>
        <v>854992.4447941792</v>
      </c>
      <c r="F16" s="29">
        <f t="shared" si="1"/>
        <v>0.2994308469009436</v>
      </c>
      <c r="G16" s="29">
        <v>1.266824969682165</v>
      </c>
      <c r="H16" s="29">
        <v>1.0828595662619904</v>
      </c>
      <c r="I16" s="3"/>
      <c r="J16" s="3"/>
      <c r="K16" s="3">
        <f t="shared" si="0"/>
        <v>3134972.297578657</v>
      </c>
      <c r="L16" s="29">
        <f t="shared" si="2"/>
        <v>4.645024888834604</v>
      </c>
      <c r="M16" s="29">
        <f t="shared" si="2"/>
        <v>3.9704850762939645</v>
      </c>
      <c r="N16" s="3"/>
      <c r="O16" s="3"/>
      <c r="P16" s="3"/>
      <c r="Q16" s="3"/>
      <c r="R16" s="3"/>
      <c r="S16" s="3"/>
      <c r="T16" s="3"/>
      <c r="U16" s="3"/>
      <c r="V16" s="3"/>
      <c r="W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L16" s="10"/>
      <c r="AM16" s="10"/>
      <c r="AN16" s="10"/>
      <c r="AP16" s="15"/>
    </row>
    <row r="17" spans="1:42" ht="15">
      <c r="A17" s="8">
        <v>15</v>
      </c>
      <c r="B17" s="8">
        <v>15</v>
      </c>
      <c r="C17" s="8" t="s">
        <v>206</v>
      </c>
      <c r="D17" s="3">
        <f>'E1'!D17</f>
        <v>4238213</v>
      </c>
      <c r="E17" s="3">
        <f>SUM('D2'!D18:Z18,'D2'!AC18:AF18,'D2'!AI18)</f>
        <v>113329.564626558</v>
      </c>
      <c r="F17" s="29">
        <f t="shared" si="1"/>
        <v>0.02673994077847385</v>
      </c>
      <c r="G17" s="29">
        <v>0.674676314028361</v>
      </c>
      <c r="H17" s="29">
        <v>0.5294499697870887</v>
      </c>
      <c r="I17" s="3"/>
      <c r="J17" s="3"/>
      <c r="K17" s="3">
        <f t="shared" si="0"/>
        <v>415541.73696404597</v>
      </c>
      <c r="L17" s="29">
        <f t="shared" si="2"/>
        <v>2.473813151437324</v>
      </c>
      <c r="M17" s="29">
        <f t="shared" si="2"/>
        <v>1.9413165558859917</v>
      </c>
      <c r="N17" s="3"/>
      <c r="O17" s="3"/>
      <c r="P17" s="3"/>
      <c r="Q17" s="3"/>
      <c r="R17" s="3"/>
      <c r="S17" s="3"/>
      <c r="T17" s="3"/>
      <c r="U17" s="3"/>
      <c r="V17" s="3"/>
      <c r="W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L17" s="10"/>
      <c r="AM17" s="10"/>
      <c r="AN17" s="10"/>
      <c r="AP17" s="15"/>
    </row>
    <row r="18" spans="1:42" ht="15">
      <c r="A18" s="8">
        <v>16</v>
      </c>
      <c r="B18" s="8">
        <v>16</v>
      </c>
      <c r="C18" s="8" t="s">
        <v>42</v>
      </c>
      <c r="D18" s="3">
        <f>'E1'!D18</f>
        <v>3161236</v>
      </c>
      <c r="E18" s="3">
        <f>SUM('D2'!D19:Z19,'D2'!AC19:AF19,'D2'!AI19)</f>
        <v>164523.17195283907</v>
      </c>
      <c r="F18" s="29">
        <f t="shared" si="1"/>
        <v>0.05204393849520854</v>
      </c>
      <c r="G18" s="29">
        <v>0.5953453354012547</v>
      </c>
      <c r="H18" s="29">
        <v>0.4898645937897395</v>
      </c>
      <c r="I18" s="3"/>
      <c r="J18" s="3"/>
      <c r="K18" s="3">
        <f t="shared" si="0"/>
        <v>603251.6304937432</v>
      </c>
      <c r="L18" s="29">
        <f t="shared" si="2"/>
        <v>2.182932896471267</v>
      </c>
      <c r="M18" s="29">
        <f t="shared" si="2"/>
        <v>1.7961701772290448</v>
      </c>
      <c r="N18" s="3"/>
      <c r="O18" s="3"/>
      <c r="P18" s="3"/>
      <c r="Q18" s="3"/>
      <c r="R18" s="3"/>
      <c r="S18" s="3"/>
      <c r="T18" s="3"/>
      <c r="U18" s="3"/>
      <c r="V18" s="3"/>
      <c r="W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L18" s="10"/>
      <c r="AM18" s="10"/>
      <c r="AN18" s="10"/>
      <c r="AP18" s="15"/>
    </row>
    <row r="19" spans="1:42" ht="15">
      <c r="A19" s="8">
        <v>17</v>
      </c>
      <c r="B19" s="8">
        <v>17</v>
      </c>
      <c r="C19" s="8" t="s">
        <v>43</v>
      </c>
      <c r="D19" s="3">
        <f>'E1'!D19</f>
        <v>2979129</v>
      </c>
      <c r="E19" s="3">
        <f>SUM('D2'!D20:Z20,'D2'!AC20:AF20,'D2'!AI20)</f>
        <v>122816.34679102889</v>
      </c>
      <c r="F19" s="29">
        <f t="shared" si="1"/>
        <v>0.041225588684151944</v>
      </c>
      <c r="G19" s="29">
        <v>0.7972526585204402</v>
      </c>
      <c r="H19" s="29">
        <v>0.6633134406172148</v>
      </c>
      <c r="I19" s="3"/>
      <c r="J19" s="3"/>
      <c r="K19" s="3">
        <f t="shared" si="0"/>
        <v>450326.60490043927</v>
      </c>
      <c r="L19" s="29">
        <f t="shared" si="2"/>
        <v>2.923259747908281</v>
      </c>
      <c r="M19" s="29">
        <f t="shared" si="2"/>
        <v>2.4321492822631208</v>
      </c>
      <c r="N19" s="3"/>
      <c r="O19" s="3"/>
      <c r="P19" s="3"/>
      <c r="Q19" s="3"/>
      <c r="R19" s="3"/>
      <c r="S19" s="3"/>
      <c r="T19" s="3"/>
      <c r="U19" s="3"/>
      <c r="V19" s="3"/>
      <c r="W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L19" s="10"/>
      <c r="AM19" s="10"/>
      <c r="AN19" s="10"/>
      <c r="AP19" s="15"/>
    </row>
    <row r="20" spans="1:42" ht="15">
      <c r="A20" s="8">
        <v>18</v>
      </c>
      <c r="B20" s="8">
        <v>18</v>
      </c>
      <c r="C20" s="8" t="s">
        <v>44</v>
      </c>
      <c r="D20" s="3">
        <f>'E1'!D20</f>
        <v>4992409</v>
      </c>
      <c r="E20" s="3">
        <f>SUM('D2'!D21:Z21,'D2'!AC21:AF21,'D2'!AI21)</f>
        <v>4610803.357757302</v>
      </c>
      <c r="F20" s="29">
        <f t="shared" si="1"/>
        <v>0.9235628246318164</v>
      </c>
      <c r="G20" s="29">
        <v>2.3565514466556365</v>
      </c>
      <c r="H20" s="29">
        <v>2.176885999444201</v>
      </c>
      <c r="I20" s="3"/>
      <c r="J20" s="3"/>
      <c r="K20" s="3">
        <f t="shared" si="0"/>
        <v>16906278.97844344</v>
      </c>
      <c r="L20" s="29">
        <f t="shared" si="2"/>
        <v>8.640688637737334</v>
      </c>
      <c r="M20" s="29">
        <f t="shared" si="2"/>
        <v>7.981915331295403</v>
      </c>
      <c r="N20" s="3"/>
      <c r="O20" s="3"/>
      <c r="P20" s="3"/>
      <c r="Q20" s="3"/>
      <c r="R20" s="3"/>
      <c r="S20" s="3"/>
      <c r="T20" s="3"/>
      <c r="U20" s="3"/>
      <c r="V20" s="3"/>
      <c r="W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L20" s="10"/>
      <c r="AM20" s="10"/>
      <c r="AN20" s="10"/>
      <c r="AP20" s="15"/>
    </row>
    <row r="21" spans="1:42" ht="15">
      <c r="A21" s="8">
        <v>19</v>
      </c>
      <c r="B21" s="8">
        <v>19</v>
      </c>
      <c r="C21" s="8" t="s">
        <v>45</v>
      </c>
      <c r="D21" s="3">
        <f>'E1'!D21</f>
        <v>3729121</v>
      </c>
      <c r="E21" s="3">
        <f>SUM('D2'!D22:Z22,'D2'!AC22:AF22,'D2'!AI22)</f>
        <v>345357.46412325336</v>
      </c>
      <c r="F21" s="29">
        <f t="shared" si="1"/>
        <v>0.09261095687784156</v>
      </c>
      <c r="G21" s="29">
        <v>1.1011151130194627</v>
      </c>
      <c r="H21" s="29">
        <v>0.9575166751846448</v>
      </c>
      <c r="I21" s="3"/>
      <c r="J21" s="3"/>
      <c r="K21" s="3">
        <f t="shared" si="0"/>
        <v>1266310.7017852622</v>
      </c>
      <c r="L21" s="29">
        <f t="shared" si="2"/>
        <v>4.037422081071363</v>
      </c>
      <c r="M21" s="29">
        <f t="shared" si="2"/>
        <v>3.5108944756770306</v>
      </c>
      <c r="N21" s="3"/>
      <c r="O21" s="3"/>
      <c r="P21" s="3"/>
      <c r="Q21" s="3"/>
      <c r="R21" s="3"/>
      <c r="S21" s="3"/>
      <c r="T21" s="3"/>
      <c r="U21" s="3"/>
      <c r="V21" s="3"/>
      <c r="W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L21" s="10"/>
      <c r="AM21" s="10"/>
      <c r="AN21" s="10"/>
      <c r="AP21" s="15"/>
    </row>
    <row r="22" spans="1:42" ht="15">
      <c r="A22" s="8">
        <v>20</v>
      </c>
      <c r="B22" s="8">
        <v>20</v>
      </c>
      <c r="C22" s="8" t="s">
        <v>46</v>
      </c>
      <c r="D22" s="3">
        <f>'E1'!D22</f>
        <v>12025177</v>
      </c>
      <c r="E22" s="3">
        <f>SUM('D2'!D23:Z23,'D2'!AC23:AF23,'D2'!AI23)</f>
        <v>482506.1384266465</v>
      </c>
      <c r="F22" s="29">
        <f t="shared" si="1"/>
        <v>0.04012465998850965</v>
      </c>
      <c r="G22" s="29">
        <v>0.6411698344591922</v>
      </c>
      <c r="H22" s="29">
        <v>0.551661669444128</v>
      </c>
      <c r="I22" s="3"/>
      <c r="J22" s="3"/>
      <c r="K22" s="3">
        <f t="shared" si="0"/>
        <v>1769189.174231037</v>
      </c>
      <c r="L22" s="29">
        <f t="shared" si="2"/>
        <v>2.3509560596837047</v>
      </c>
      <c r="M22" s="29">
        <f t="shared" si="2"/>
        <v>2.0227594546284693</v>
      </c>
      <c r="N22" s="3"/>
      <c r="O22" s="3"/>
      <c r="P22" s="3"/>
      <c r="Q22" s="3"/>
      <c r="R22" s="3"/>
      <c r="S22" s="3"/>
      <c r="T22" s="3"/>
      <c r="U22" s="3"/>
      <c r="V22" s="3"/>
      <c r="W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L22" s="10"/>
      <c r="AM22" s="10"/>
      <c r="AN22" s="10"/>
      <c r="AP22" s="15"/>
    </row>
    <row r="23" spans="1:42" ht="15">
      <c r="A23" s="8">
        <v>21</v>
      </c>
      <c r="B23" s="8">
        <v>21</v>
      </c>
      <c r="C23" s="8" t="s">
        <v>47</v>
      </c>
      <c r="D23" s="3">
        <f>'E1'!D23</f>
        <v>374285</v>
      </c>
      <c r="E23" s="3">
        <f>SUM('D2'!D24:Z24,'D2'!AC24:AF24,'D2'!AI24)</f>
        <v>310284.56694350514</v>
      </c>
      <c r="F23" s="29">
        <f t="shared" si="1"/>
        <v>0.829006150242476</v>
      </c>
      <c r="G23" s="29">
        <v>2.345877032158617</v>
      </c>
      <c r="H23" s="29">
        <v>2.0755605981882246</v>
      </c>
      <c r="I23" s="3"/>
      <c r="J23" s="3"/>
      <c r="K23" s="3">
        <f t="shared" si="0"/>
        <v>1137710.0787928521</v>
      </c>
      <c r="L23" s="29">
        <f t="shared" si="2"/>
        <v>8.601549117914928</v>
      </c>
      <c r="M23" s="29">
        <f t="shared" si="2"/>
        <v>7.61038886002349</v>
      </c>
      <c r="N23" s="3"/>
      <c r="O23" s="3"/>
      <c r="P23" s="3"/>
      <c r="Q23" s="3"/>
      <c r="R23" s="3"/>
      <c r="S23" s="3"/>
      <c r="T23" s="3"/>
      <c r="U23" s="3"/>
      <c r="V23" s="3"/>
      <c r="W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L23" s="10"/>
      <c r="AM23" s="10"/>
      <c r="AN23" s="10"/>
      <c r="AP23" s="15"/>
    </row>
    <row r="24" spans="1:42" ht="15">
      <c r="A24" s="8">
        <v>22</v>
      </c>
      <c r="B24" s="8">
        <v>22</v>
      </c>
      <c r="C24" s="8" t="s">
        <v>48</v>
      </c>
      <c r="D24" s="3">
        <f>'E1'!D24</f>
        <v>1987265</v>
      </c>
      <c r="E24" s="3">
        <f>SUM('D2'!D25:Z25,'D2'!AC25:AF25,'D2'!AI25)</f>
        <v>1886640.6075664852</v>
      </c>
      <c r="F24" s="29">
        <f t="shared" si="1"/>
        <v>0.9493653878906362</v>
      </c>
      <c r="G24" s="29">
        <v>2.7811512033720827</v>
      </c>
      <c r="H24" s="29">
        <v>2.536472557757851</v>
      </c>
      <c r="I24" s="3"/>
      <c r="J24" s="3"/>
      <c r="K24" s="3">
        <f t="shared" si="0"/>
        <v>6917682.227743778</v>
      </c>
      <c r="L24" s="29">
        <f t="shared" si="2"/>
        <v>10.197554412364303</v>
      </c>
      <c r="M24" s="29">
        <f t="shared" si="2"/>
        <v>9.300399378445453</v>
      </c>
      <c r="N24" s="3"/>
      <c r="O24" s="3"/>
      <c r="P24" s="3"/>
      <c r="Q24" s="3"/>
      <c r="R24" s="3"/>
      <c r="S24" s="3"/>
      <c r="T24" s="3"/>
      <c r="U24" s="3"/>
      <c r="V24" s="3"/>
      <c r="W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L24" s="10"/>
      <c r="AM24" s="10"/>
      <c r="AN24" s="10"/>
      <c r="AP24" s="15"/>
    </row>
    <row r="25" spans="1:42" ht="15">
      <c r="A25" s="8">
        <v>23</v>
      </c>
      <c r="B25" s="8">
        <v>23</v>
      </c>
      <c r="C25" s="8" t="s">
        <v>207</v>
      </c>
      <c r="D25" s="3">
        <f>'E1'!D25</f>
        <v>1827678</v>
      </c>
      <c r="E25" s="3">
        <f>SUM('D2'!D26:Z26,'D2'!AC26:AF26,'D2'!AI26)</f>
        <v>1854728.0635990994</v>
      </c>
      <c r="F25" s="29">
        <f t="shared" si="1"/>
        <v>1.0148002348329954</v>
      </c>
      <c r="G25" s="29">
        <v>2.6318634272196686</v>
      </c>
      <c r="H25" s="29">
        <v>2.289561063163814</v>
      </c>
      <c r="I25" s="3"/>
      <c r="J25" s="3"/>
      <c r="K25" s="3">
        <f t="shared" si="0"/>
        <v>6800669.566530031</v>
      </c>
      <c r="L25" s="29">
        <f t="shared" si="2"/>
        <v>9.650165899805451</v>
      </c>
      <c r="M25" s="29">
        <f t="shared" si="2"/>
        <v>8.395057231600651</v>
      </c>
      <c r="N25" s="3"/>
      <c r="O25" s="3"/>
      <c r="P25" s="3"/>
      <c r="Q25" s="3"/>
      <c r="R25" s="3"/>
      <c r="S25" s="3"/>
      <c r="T25" s="3"/>
      <c r="U25" s="3"/>
      <c r="V25" s="3"/>
      <c r="W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L25" s="10"/>
      <c r="AM25" s="10"/>
      <c r="AN25" s="10"/>
      <c r="AP25" s="15"/>
    </row>
    <row r="26" spans="1:42" ht="15">
      <c r="A26" s="8">
        <v>24</v>
      </c>
      <c r="B26" s="8">
        <v>24</v>
      </c>
      <c r="C26" s="8" t="s">
        <v>208</v>
      </c>
      <c r="D26" s="3">
        <f>'E1'!D26</f>
        <v>4964376</v>
      </c>
      <c r="E26" s="3">
        <f>SUM('D2'!D27:Z27,'D2'!AC27:AF27,'D2'!AI27)</f>
        <v>5524681.665652294</v>
      </c>
      <c r="F26" s="29">
        <f t="shared" si="1"/>
        <v>1.1128652756463842</v>
      </c>
      <c r="G26" s="29">
        <v>3.0493423746068364</v>
      </c>
      <c r="H26" s="29">
        <v>2.699496629915741</v>
      </c>
      <c r="I26" s="3"/>
      <c r="J26" s="3"/>
      <c r="K26" s="3">
        <f t="shared" si="0"/>
        <v>20257166.10739174</v>
      </c>
      <c r="L26" s="29">
        <f t="shared" si="2"/>
        <v>11.180922040225067</v>
      </c>
      <c r="M26" s="29">
        <f t="shared" si="2"/>
        <v>9.89815430969105</v>
      </c>
      <c r="N26" s="3"/>
      <c r="O26" s="3"/>
      <c r="P26" s="3"/>
      <c r="Q26" s="3"/>
      <c r="R26" s="3"/>
      <c r="S26" s="3"/>
      <c r="T26" s="3"/>
      <c r="U26" s="3"/>
      <c r="V26" s="3"/>
      <c r="W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L26" s="10"/>
      <c r="AM26" s="10"/>
      <c r="AN26" s="10"/>
      <c r="AP26" s="15"/>
    </row>
    <row r="27" spans="1:42" ht="15">
      <c r="A27" s="8">
        <v>25</v>
      </c>
      <c r="B27" s="8">
        <v>25</v>
      </c>
      <c r="C27" s="8" t="s">
        <v>49</v>
      </c>
      <c r="D27" s="3">
        <f>'E1'!D27</f>
        <v>2862004</v>
      </c>
      <c r="E27" s="3">
        <f>SUM('D2'!D28:Z28,'D2'!AC28:AF28,'D2'!AI28)</f>
        <v>1944885.9359392752</v>
      </c>
      <c r="F27" s="29">
        <f t="shared" si="1"/>
        <v>0.6795538845994887</v>
      </c>
      <c r="G27" s="29">
        <v>2.5241399934292077</v>
      </c>
      <c r="H27" s="29">
        <v>2.123475307950555</v>
      </c>
      <c r="I27" s="3"/>
      <c r="J27" s="3"/>
      <c r="K27" s="3">
        <f t="shared" si="0"/>
        <v>7131248.431777342</v>
      </c>
      <c r="L27" s="29">
        <f t="shared" si="2"/>
        <v>9.255179975907094</v>
      </c>
      <c r="M27" s="29">
        <f t="shared" si="2"/>
        <v>7.786076129152034</v>
      </c>
      <c r="N27" s="3"/>
      <c r="O27" s="3"/>
      <c r="P27" s="3"/>
      <c r="Q27" s="3"/>
      <c r="R27" s="3"/>
      <c r="S27" s="3"/>
      <c r="T27" s="3"/>
      <c r="U27" s="3"/>
      <c r="V27" s="3"/>
      <c r="W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L27" s="10"/>
      <c r="AM27" s="10"/>
      <c r="AN27" s="10"/>
      <c r="AP27" s="15"/>
    </row>
    <row r="28" spans="1:42" ht="15">
      <c r="A28" s="8">
        <v>26</v>
      </c>
      <c r="B28" s="8">
        <v>26</v>
      </c>
      <c r="C28" s="8" t="s">
        <v>50</v>
      </c>
      <c r="D28" s="3">
        <f>'E1'!D28</f>
        <v>633133</v>
      </c>
      <c r="E28" s="3">
        <f>SUM('D2'!D29:Z29,'D2'!AC29:AF29,'D2'!AI29)</f>
        <v>551311.0355774465</v>
      </c>
      <c r="F28" s="29">
        <f t="shared" si="1"/>
        <v>0.8707665460139441</v>
      </c>
      <c r="G28" s="29">
        <v>2.435301009971681</v>
      </c>
      <c r="H28" s="29">
        <v>2.129717466115583</v>
      </c>
      <c r="I28" s="3"/>
      <c r="J28" s="3"/>
      <c r="K28" s="3">
        <f t="shared" si="0"/>
        <v>2021473.7971173036</v>
      </c>
      <c r="L28" s="29">
        <f t="shared" si="2"/>
        <v>8.929437036562831</v>
      </c>
      <c r="M28" s="29">
        <f t="shared" si="2"/>
        <v>7.808964042423804</v>
      </c>
      <c r="N28" s="3"/>
      <c r="O28" s="3"/>
      <c r="P28" s="3"/>
      <c r="Q28" s="3"/>
      <c r="R28" s="3"/>
      <c r="S28" s="3"/>
      <c r="T28" s="3"/>
      <c r="U28" s="3"/>
      <c r="V28" s="3"/>
      <c r="W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L28" s="10"/>
      <c r="AM28" s="10"/>
      <c r="AN28" s="10"/>
      <c r="AP28" s="15"/>
    </row>
    <row r="29" spans="1:42" ht="15">
      <c r="A29" s="8">
        <v>27</v>
      </c>
      <c r="B29" s="8">
        <v>27</v>
      </c>
      <c r="C29" s="8" t="s">
        <v>51</v>
      </c>
      <c r="D29" s="3">
        <f>'E1'!D29</f>
        <v>6473915</v>
      </c>
      <c r="E29" s="3">
        <f>SUM('D2'!D30:Z30,'D2'!AC30:AF30,'D2'!AI30)</f>
        <v>349857.839817506</v>
      </c>
      <c r="F29" s="29">
        <f t="shared" si="1"/>
        <v>0.05404115435829881</v>
      </c>
      <c r="G29" s="29">
        <v>0.6530726342322914</v>
      </c>
      <c r="H29" s="29">
        <v>0.5501104764454261</v>
      </c>
      <c r="I29" s="3"/>
      <c r="J29" s="3"/>
      <c r="K29" s="3">
        <f t="shared" si="0"/>
        <v>1282812.0793308553</v>
      </c>
      <c r="L29" s="29">
        <f t="shared" si="2"/>
        <v>2.3945996588517353</v>
      </c>
      <c r="M29" s="29">
        <f t="shared" si="2"/>
        <v>2.0170717469665624</v>
      </c>
      <c r="N29" s="3"/>
      <c r="O29" s="3"/>
      <c r="P29" s="3"/>
      <c r="Q29" s="3"/>
      <c r="R29" s="3"/>
      <c r="S29" s="3"/>
      <c r="T29" s="3"/>
      <c r="U29" s="3"/>
      <c r="V29" s="3"/>
      <c r="W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L29" s="10"/>
      <c r="AM29" s="10"/>
      <c r="AN29" s="10"/>
      <c r="AP29" s="15"/>
    </row>
    <row r="30" spans="1:42" ht="15">
      <c r="A30" s="8">
        <v>28</v>
      </c>
      <c r="B30" s="8">
        <v>28</v>
      </c>
      <c r="C30" s="8" t="s">
        <v>209</v>
      </c>
      <c r="D30" s="3">
        <f>'E1'!D30</f>
        <v>6979796</v>
      </c>
      <c r="E30" s="3">
        <f>SUM('D2'!D31:Z31,'D2'!AC31:AF31,'D2'!AI31)</f>
        <v>1360107.1263044914</v>
      </c>
      <c r="F30" s="29">
        <f t="shared" si="1"/>
        <v>0.19486344963441501</v>
      </c>
      <c r="G30" s="29">
        <v>1.228122634046893</v>
      </c>
      <c r="H30" s="29">
        <v>1.0161235318512756</v>
      </c>
      <c r="I30" s="3"/>
      <c r="J30" s="3"/>
      <c r="K30" s="3">
        <f t="shared" si="0"/>
        <v>4987059.463116468</v>
      </c>
      <c r="L30" s="29">
        <f t="shared" si="2"/>
        <v>4.503116324838607</v>
      </c>
      <c r="M30" s="29">
        <f t="shared" si="2"/>
        <v>3.725786283454677</v>
      </c>
      <c r="N30" s="3"/>
      <c r="O30" s="3"/>
      <c r="P30" s="3"/>
      <c r="Q30" s="3"/>
      <c r="R30" s="3"/>
      <c r="S30" s="3"/>
      <c r="T30" s="3"/>
      <c r="U30" s="3"/>
      <c r="V30" s="3"/>
      <c r="W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L30" s="10"/>
      <c r="AM30" s="10"/>
      <c r="AN30" s="10"/>
      <c r="AP30" s="15"/>
    </row>
    <row r="31" spans="1:42" ht="15">
      <c r="A31" s="8">
        <v>29</v>
      </c>
      <c r="B31" s="8">
        <v>29</v>
      </c>
      <c r="C31" s="8" t="s">
        <v>52</v>
      </c>
      <c r="D31" s="3">
        <f>'E1'!D31</f>
        <v>11831116</v>
      </c>
      <c r="E31" s="3">
        <f>SUM('D2'!D32:Z32,'D2'!AC32:AF32,'D2'!AI32)</f>
        <v>8805893.276266368</v>
      </c>
      <c r="F31" s="29">
        <f t="shared" si="1"/>
        <v>0.7442994622203323</v>
      </c>
      <c r="G31" s="29">
        <v>1.2201079530856</v>
      </c>
      <c r="H31" s="29">
        <v>0.8886913789873748</v>
      </c>
      <c r="I31" s="3"/>
      <c r="J31" s="3"/>
      <c r="K31" s="3">
        <f t="shared" si="0"/>
        <v>32288275.346310016</v>
      </c>
      <c r="L31" s="29">
        <f t="shared" si="2"/>
        <v>4.473729161313867</v>
      </c>
      <c r="M31" s="29">
        <f t="shared" si="2"/>
        <v>3.258535056287041</v>
      </c>
      <c r="N31" s="3"/>
      <c r="O31" s="3"/>
      <c r="P31" s="3"/>
      <c r="Q31" s="3"/>
      <c r="R31" s="3"/>
      <c r="S31" s="3"/>
      <c r="T31" s="3"/>
      <c r="U31" s="3"/>
      <c r="V31" s="3"/>
      <c r="W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L31" s="10"/>
      <c r="AM31" s="10"/>
      <c r="AN31" s="10"/>
      <c r="AP31" s="15"/>
    </row>
    <row r="32" spans="1:42" ht="15">
      <c r="A32" s="8">
        <v>30</v>
      </c>
      <c r="B32" s="8">
        <v>30</v>
      </c>
      <c r="C32" s="8" t="s">
        <v>53</v>
      </c>
      <c r="D32" s="3">
        <f>'E1'!D32</f>
        <v>1152291</v>
      </c>
      <c r="E32" s="3">
        <f>SUM('D2'!D33:Z33,'D2'!AC33:AF33,'D2'!AI33)</f>
        <v>2300982.80977672</v>
      </c>
      <c r="F32" s="29">
        <f t="shared" si="1"/>
        <v>1.9968764919423307</v>
      </c>
      <c r="G32" s="29">
        <v>3.209576241231606</v>
      </c>
      <c r="H32" s="29">
        <v>2.671461210842138</v>
      </c>
      <c r="I32" s="3"/>
      <c r="J32" s="3"/>
      <c r="K32" s="3">
        <f t="shared" si="0"/>
        <v>8436936.969181307</v>
      </c>
      <c r="L32" s="29">
        <f t="shared" si="2"/>
        <v>11.768446217849222</v>
      </c>
      <c r="M32" s="29">
        <f t="shared" si="2"/>
        <v>9.795357773087838</v>
      </c>
      <c r="N32" s="3"/>
      <c r="O32" s="3"/>
      <c r="P32" s="3"/>
      <c r="Q32" s="3"/>
      <c r="R32" s="3"/>
      <c r="S32" s="3"/>
      <c r="T32" s="3"/>
      <c r="U32" s="3"/>
      <c r="V32" s="3"/>
      <c r="W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L32" s="10"/>
      <c r="AM32" s="10"/>
      <c r="AN32" s="10"/>
      <c r="AP32" s="15"/>
    </row>
    <row r="33" spans="1:42" ht="15">
      <c r="A33" s="8">
        <v>31</v>
      </c>
      <c r="B33" s="8">
        <v>31</v>
      </c>
      <c r="C33" s="8" t="s">
        <v>54</v>
      </c>
      <c r="D33" s="3">
        <f>'E1'!D33</f>
        <v>10247750</v>
      </c>
      <c r="E33" s="3">
        <f>SUM('D2'!D34:Z34,'D2'!AC34:AF34,'D2'!AI34)</f>
        <v>886904.4506820521</v>
      </c>
      <c r="F33" s="29">
        <f t="shared" si="1"/>
        <v>0.08654626144100433</v>
      </c>
      <c r="G33" s="29">
        <v>1.2135084867098556</v>
      </c>
      <c r="H33" s="29">
        <v>0.9972116545332655</v>
      </c>
      <c r="I33" s="3"/>
      <c r="J33" s="3"/>
      <c r="K33" s="3">
        <f t="shared" si="0"/>
        <v>3251982.9858341906</v>
      </c>
      <c r="L33" s="29">
        <f t="shared" si="2"/>
        <v>4.449531117936137</v>
      </c>
      <c r="M33" s="29">
        <f t="shared" si="2"/>
        <v>3.6564427332886402</v>
      </c>
      <c r="N33" s="3"/>
      <c r="O33" s="3"/>
      <c r="P33" s="3"/>
      <c r="Q33" s="3"/>
      <c r="R33" s="3"/>
      <c r="S33" s="3"/>
      <c r="T33" s="3"/>
      <c r="U33" s="3"/>
      <c r="V33" s="3"/>
      <c r="W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L33" s="10"/>
      <c r="AM33" s="10"/>
      <c r="AN33" s="10"/>
      <c r="AP33" s="15"/>
    </row>
    <row r="34" spans="1:42" ht="15">
      <c r="A34" s="8">
        <v>32</v>
      </c>
      <c r="B34" s="8">
        <v>32</v>
      </c>
      <c r="C34" s="8" t="s">
        <v>55</v>
      </c>
      <c r="D34" s="3">
        <f>'E1'!D34</f>
        <v>2992608</v>
      </c>
      <c r="E34" s="3">
        <f>SUM('D2'!D35:Z35,'D2'!AC35:AF35,'D2'!AI35)</f>
        <v>467187.8309377948</v>
      </c>
      <c r="F34" s="29">
        <f t="shared" si="1"/>
        <v>0.15611394173169182</v>
      </c>
      <c r="G34" s="29">
        <v>1.2495260980476632</v>
      </c>
      <c r="H34" s="29">
        <v>1.013530570636734</v>
      </c>
      <c r="I34" s="3"/>
      <c r="J34" s="3"/>
      <c r="K34" s="3">
        <f t="shared" si="0"/>
        <v>1713022.0467719142</v>
      </c>
      <c r="L34" s="29">
        <f t="shared" si="2"/>
        <v>4.581595692841431</v>
      </c>
      <c r="M34" s="29">
        <f t="shared" si="2"/>
        <v>3.7162787590013573</v>
      </c>
      <c r="N34" s="3"/>
      <c r="O34" s="3"/>
      <c r="P34" s="3"/>
      <c r="Q34" s="3"/>
      <c r="R34" s="3"/>
      <c r="S34" s="3"/>
      <c r="T34" s="3"/>
      <c r="U34" s="3"/>
      <c r="V34" s="3"/>
      <c r="W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L34" s="10"/>
      <c r="AM34" s="10"/>
      <c r="AN34" s="10"/>
      <c r="AP34" s="15"/>
    </row>
    <row r="35" spans="1:42" ht="15">
      <c r="A35" s="8">
        <v>33</v>
      </c>
      <c r="B35" s="8">
        <v>33</v>
      </c>
      <c r="C35" s="8" t="s">
        <v>56</v>
      </c>
      <c r="D35" s="3">
        <f>'E1'!D35</f>
        <v>664518</v>
      </c>
      <c r="E35" s="3">
        <f>SUM('D2'!D36:Z36,'D2'!AC36:AF36,'D2'!AI36)</f>
        <v>37316.200312856796</v>
      </c>
      <c r="F35" s="29">
        <f t="shared" si="1"/>
        <v>0.05615528896562139</v>
      </c>
      <c r="G35" s="29">
        <v>0.5826163991227225</v>
      </c>
      <c r="H35" s="29">
        <v>0.4496807564766703</v>
      </c>
      <c r="I35" s="3"/>
      <c r="J35" s="3"/>
      <c r="K35" s="3">
        <f t="shared" si="0"/>
        <v>136826.06781380824</v>
      </c>
      <c r="L35" s="29">
        <f t="shared" si="2"/>
        <v>2.136260130116649</v>
      </c>
      <c r="M35" s="29">
        <f t="shared" si="2"/>
        <v>1.6488294404144577</v>
      </c>
      <c r="N35" s="3"/>
      <c r="O35" s="3"/>
      <c r="P35" s="3"/>
      <c r="Q35" s="3"/>
      <c r="R35" s="3"/>
      <c r="S35" s="3"/>
      <c r="T35" s="3"/>
      <c r="U35" s="3"/>
      <c r="V35" s="3"/>
      <c r="W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L35" s="10"/>
      <c r="AM35" s="10"/>
      <c r="AN35" s="10"/>
      <c r="AP35" s="15"/>
    </row>
    <row r="36" spans="1:42" ht="15">
      <c r="A36" s="8">
        <v>34</v>
      </c>
      <c r="B36" s="8">
        <v>34</v>
      </c>
      <c r="C36" s="8" t="s">
        <v>57</v>
      </c>
      <c r="D36" s="3">
        <f>'E1'!D36</f>
        <v>1711044</v>
      </c>
      <c r="E36" s="3">
        <f>SUM('D2'!D37:Z37,'D2'!AC37:AF37,'D2'!AI37)</f>
        <v>1061300.2778882224</v>
      </c>
      <c r="F36" s="29">
        <f t="shared" si="1"/>
        <v>0.6202647494092627</v>
      </c>
      <c r="G36" s="29">
        <v>1.465605173601361</v>
      </c>
      <c r="H36" s="29">
        <v>1.3471071750019723</v>
      </c>
      <c r="I36" s="3"/>
      <c r="J36" s="3"/>
      <c r="K36" s="3">
        <f t="shared" si="0"/>
        <v>3891434.352256815</v>
      </c>
      <c r="L36" s="29">
        <f t="shared" si="2"/>
        <v>5.373885636538324</v>
      </c>
      <c r="M36" s="29">
        <f t="shared" si="2"/>
        <v>4.939392975007231</v>
      </c>
      <c r="N36" s="3"/>
      <c r="O36" s="3"/>
      <c r="P36" s="3"/>
      <c r="Q36" s="3"/>
      <c r="R36" s="3"/>
      <c r="S36" s="3"/>
      <c r="T36" s="3"/>
      <c r="U36" s="3"/>
      <c r="V36" s="3"/>
      <c r="W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L36" s="10"/>
      <c r="AM36" s="10"/>
      <c r="AN36" s="10"/>
      <c r="AP36" s="15"/>
    </row>
    <row r="37" spans="1:42" ht="15">
      <c r="A37" s="8">
        <v>35</v>
      </c>
      <c r="B37" s="8">
        <v>35</v>
      </c>
      <c r="C37" s="8" t="s">
        <v>58</v>
      </c>
      <c r="D37" s="3">
        <f>'E1'!D37</f>
        <v>3981585</v>
      </c>
      <c r="E37" s="3">
        <f>SUM('D2'!D38:Z38,'D2'!AC38:AF38,'D2'!AI38)</f>
        <v>15011760.169181142</v>
      </c>
      <c r="F37" s="29">
        <f t="shared" si="1"/>
        <v>3.770297549639438</v>
      </c>
      <c r="G37" s="29">
        <v>5.11694162515039</v>
      </c>
      <c r="H37" s="29">
        <v>4.99619020583996</v>
      </c>
      <c r="I37" s="3"/>
      <c r="J37" s="3"/>
      <c r="K37" s="3">
        <f t="shared" si="0"/>
        <v>55043120.620330855</v>
      </c>
      <c r="L37" s="29">
        <f t="shared" si="2"/>
        <v>18.762119292218095</v>
      </c>
      <c r="M37" s="29">
        <f t="shared" si="2"/>
        <v>18.31936408807985</v>
      </c>
      <c r="N37" s="3"/>
      <c r="O37" s="3"/>
      <c r="P37" s="3"/>
      <c r="Q37" s="3"/>
      <c r="R37" s="3"/>
      <c r="S37" s="3"/>
      <c r="T37" s="3"/>
      <c r="U37" s="3"/>
      <c r="V37" s="3"/>
      <c r="W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L37" s="10"/>
      <c r="AM37" s="10"/>
      <c r="AN37" s="10"/>
      <c r="AP37" s="15"/>
    </row>
    <row r="38" spans="1:42" ht="15">
      <c r="A38" s="8">
        <v>36</v>
      </c>
      <c r="B38" s="8">
        <v>36</v>
      </c>
      <c r="C38" s="8" t="s">
        <v>59</v>
      </c>
      <c r="D38" s="3">
        <f>'E1'!D38</f>
        <v>840472</v>
      </c>
      <c r="E38" s="3">
        <f>SUM('D2'!D39:Z39,'D2'!AC39:AF39,'D2'!AI39)</f>
        <v>940712.3487153052</v>
      </c>
      <c r="F38" s="29">
        <f t="shared" si="1"/>
        <v>1.1192667319259955</v>
      </c>
      <c r="G38" s="29">
        <v>1.8237848138057247</v>
      </c>
      <c r="H38" s="29">
        <v>1.706371205088022</v>
      </c>
      <c r="I38" s="3"/>
      <c r="J38" s="3"/>
      <c r="K38" s="3">
        <f t="shared" si="0"/>
        <v>3449278.611956119</v>
      </c>
      <c r="L38" s="29">
        <f t="shared" si="2"/>
        <v>6.687210983954324</v>
      </c>
      <c r="M38" s="29">
        <f t="shared" si="2"/>
        <v>6.25669441865608</v>
      </c>
      <c r="N38" s="3"/>
      <c r="O38" s="3"/>
      <c r="P38" s="3"/>
      <c r="Q38" s="3"/>
      <c r="R38" s="3"/>
      <c r="S38" s="3"/>
      <c r="T38" s="3"/>
      <c r="U38" s="3"/>
      <c r="V38" s="3"/>
      <c r="W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L38" s="10"/>
      <c r="AM38" s="10"/>
      <c r="AN38" s="10"/>
      <c r="AP38" s="15"/>
    </row>
    <row r="39" spans="1:42" ht="15">
      <c r="A39" s="8">
        <v>37</v>
      </c>
      <c r="B39" s="8">
        <v>37</v>
      </c>
      <c r="C39" s="8" t="s">
        <v>60</v>
      </c>
      <c r="D39" s="3">
        <f>'E1'!D39</f>
        <v>1835980</v>
      </c>
      <c r="E39" s="3">
        <f>SUM('D2'!D40:Z40,'D2'!AC40:AF40,'D2'!AI40)</f>
        <v>1575108.9036400602</v>
      </c>
      <c r="F39" s="29">
        <f t="shared" si="1"/>
        <v>0.8579117984074228</v>
      </c>
      <c r="G39" s="29">
        <v>1.7913796083813012</v>
      </c>
      <c r="H39" s="29">
        <v>1.6592398220541553</v>
      </c>
      <c r="I39" s="3"/>
      <c r="J39" s="3"/>
      <c r="K39" s="3">
        <f t="shared" si="0"/>
        <v>5775399.313346887</v>
      </c>
      <c r="L39" s="29">
        <f t="shared" si="2"/>
        <v>6.568391897398104</v>
      </c>
      <c r="M39" s="29">
        <f t="shared" si="2"/>
        <v>6.083879347531902</v>
      </c>
      <c r="N39" s="3"/>
      <c r="O39" s="3"/>
      <c r="P39" s="3"/>
      <c r="Q39" s="3"/>
      <c r="R39" s="3"/>
      <c r="S39" s="3"/>
      <c r="T39" s="3"/>
      <c r="U39" s="3"/>
      <c r="V39" s="3"/>
      <c r="W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L39" s="10"/>
      <c r="AM39" s="10"/>
      <c r="AN39" s="10"/>
      <c r="AP39" s="15"/>
    </row>
    <row r="40" spans="1:42" ht="15">
      <c r="A40" s="8">
        <v>38</v>
      </c>
      <c r="B40" s="8">
        <v>38</v>
      </c>
      <c r="C40" s="8" t="s">
        <v>61</v>
      </c>
      <c r="D40" s="3">
        <f>'E1'!D40</f>
        <v>4514100</v>
      </c>
      <c r="E40" s="3">
        <f>SUM('D2'!D41:Z41,'D2'!AC41:AF41,'D2'!AI41)</f>
        <v>37925333.8862167</v>
      </c>
      <c r="F40" s="29">
        <f t="shared" si="1"/>
        <v>8.40152718952099</v>
      </c>
      <c r="G40" s="29">
        <v>13.965187178882287</v>
      </c>
      <c r="H40" s="29">
        <v>13.348590518099346</v>
      </c>
      <c r="I40" s="3"/>
      <c r="J40" s="3"/>
      <c r="K40" s="3">
        <f t="shared" si="0"/>
        <v>139059557.58279455</v>
      </c>
      <c r="L40" s="29">
        <f t="shared" si="2"/>
        <v>51.20568632256838</v>
      </c>
      <c r="M40" s="29">
        <f t="shared" si="2"/>
        <v>48.944831899697604</v>
      </c>
      <c r="N40" s="3"/>
      <c r="O40" s="3"/>
      <c r="P40" s="3"/>
      <c r="Q40" s="3"/>
      <c r="R40" s="3"/>
      <c r="S40" s="3"/>
      <c r="T40" s="3"/>
      <c r="U40" s="3"/>
      <c r="V40" s="3"/>
      <c r="W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L40" s="10"/>
      <c r="AM40" s="10"/>
      <c r="AN40" s="10"/>
      <c r="AP40" s="15"/>
    </row>
    <row r="41" spans="1:42" ht="15">
      <c r="A41" s="8">
        <v>39</v>
      </c>
      <c r="B41" s="8">
        <v>39</v>
      </c>
      <c r="C41" s="8" t="s">
        <v>62</v>
      </c>
      <c r="D41" s="3">
        <f>'E1'!D41</f>
        <v>9249993</v>
      </c>
      <c r="E41" s="3">
        <f>SUM('D2'!D42:Z42,'D2'!AC42:AF42,'D2'!AI42)</f>
        <v>5002742.366847393</v>
      </c>
      <c r="F41" s="29">
        <f t="shared" si="1"/>
        <v>0.540837421914524</v>
      </c>
      <c r="G41" s="29">
        <v>7.204611691931595</v>
      </c>
      <c r="H41" s="29">
        <v>6.647165216163809</v>
      </c>
      <c r="I41" s="3"/>
      <c r="J41" s="3"/>
      <c r="K41" s="3">
        <f t="shared" si="0"/>
        <v>18343388.67844044</v>
      </c>
      <c r="L41" s="29">
        <f t="shared" si="2"/>
        <v>26.416909537082514</v>
      </c>
      <c r="M41" s="29">
        <f t="shared" si="2"/>
        <v>24.372939125933964</v>
      </c>
      <c r="N41" s="3"/>
      <c r="O41" s="3"/>
      <c r="P41" s="3"/>
      <c r="Q41" s="3"/>
      <c r="R41" s="3"/>
      <c r="S41" s="3"/>
      <c r="T41" s="3"/>
      <c r="U41" s="3"/>
      <c r="V41" s="3"/>
      <c r="W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L41" s="10"/>
      <c r="AM41" s="10"/>
      <c r="AN41" s="10"/>
      <c r="AP41" s="15"/>
    </row>
    <row r="42" spans="1:42" ht="15">
      <c r="A42" s="8">
        <v>40</v>
      </c>
      <c r="B42" s="8">
        <v>40</v>
      </c>
      <c r="C42" s="8" t="s">
        <v>210</v>
      </c>
      <c r="D42" s="3">
        <f>'E1'!D42</f>
        <v>1754181</v>
      </c>
      <c r="E42" s="3">
        <f>SUM('D2'!D43:Z43,'D2'!AC43:AF43,'D2'!AI43)</f>
        <v>1812417.143905882</v>
      </c>
      <c r="F42" s="29">
        <f t="shared" si="1"/>
        <v>1.0331984806048418</v>
      </c>
      <c r="G42" s="29">
        <v>3.310093970372504</v>
      </c>
      <c r="H42" s="29">
        <v>3.086302180043108</v>
      </c>
      <c r="I42" s="3"/>
      <c r="J42" s="3"/>
      <c r="K42" s="3">
        <f t="shared" si="0"/>
        <v>6645529.5276549</v>
      </c>
      <c r="L42" s="29">
        <f t="shared" si="2"/>
        <v>12.13701122469918</v>
      </c>
      <c r="M42" s="29">
        <f t="shared" si="2"/>
        <v>11.316441326824728</v>
      </c>
      <c r="N42" s="3"/>
      <c r="O42" s="3"/>
      <c r="P42" s="3"/>
      <c r="Q42" s="3"/>
      <c r="R42" s="3"/>
      <c r="S42" s="3"/>
      <c r="T42" s="3"/>
      <c r="U42" s="3"/>
      <c r="V42" s="3"/>
      <c r="W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L42" s="10"/>
      <c r="AM42" s="10"/>
      <c r="AN42" s="10"/>
      <c r="AP42" s="15"/>
    </row>
    <row r="43" spans="1:42" ht="15">
      <c r="A43" s="8">
        <v>41</v>
      </c>
      <c r="B43" s="8">
        <v>41</v>
      </c>
      <c r="C43" s="8" t="s">
        <v>63</v>
      </c>
      <c r="D43" s="3">
        <f>'E1'!D43</f>
        <v>1641264</v>
      </c>
      <c r="E43" s="3">
        <f>SUM('D2'!D44:Z44,'D2'!AC44:AF44,'D2'!AI44)</f>
        <v>88967.22178076598</v>
      </c>
      <c r="F43" s="29">
        <f t="shared" si="1"/>
        <v>0.05420652727456764</v>
      </c>
      <c r="G43" s="29">
        <v>4.044583767911464</v>
      </c>
      <c r="H43" s="29">
        <v>3.6086112675419884</v>
      </c>
      <c r="I43" s="3"/>
      <c r="J43" s="3"/>
      <c r="K43" s="3">
        <f t="shared" si="0"/>
        <v>326213.1465294752</v>
      </c>
      <c r="L43" s="29">
        <f t="shared" si="2"/>
        <v>14.830140482342033</v>
      </c>
      <c r="M43" s="29">
        <f t="shared" si="2"/>
        <v>13.231574647653957</v>
      </c>
      <c r="N43" s="3"/>
      <c r="O43" s="3"/>
      <c r="P43" s="3"/>
      <c r="Q43" s="3"/>
      <c r="R43" s="3"/>
      <c r="S43" s="3"/>
      <c r="T43" s="3"/>
      <c r="U43" s="3"/>
      <c r="V43" s="3"/>
      <c r="W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L43" s="10"/>
      <c r="AM43" s="10"/>
      <c r="AN43" s="10"/>
      <c r="AP43" s="15"/>
    </row>
    <row r="44" spans="1:42" ht="15">
      <c r="A44" s="8">
        <v>42</v>
      </c>
      <c r="B44" s="8">
        <v>42</v>
      </c>
      <c r="C44" s="8" t="s">
        <v>64</v>
      </c>
      <c r="D44" s="3">
        <f>'E1'!D44</f>
        <v>1414159</v>
      </c>
      <c r="E44" s="3">
        <f>SUM('D2'!D45:Z45,'D2'!AC45:AF45,'D2'!AI45)</f>
        <v>668185.7170894286</v>
      </c>
      <c r="F44" s="29">
        <f t="shared" si="1"/>
        <v>0.47249688124845124</v>
      </c>
      <c r="G44" s="29">
        <v>2.0563988962595774</v>
      </c>
      <c r="H44" s="29">
        <v>1.323827065177613</v>
      </c>
      <c r="I44" s="3"/>
      <c r="J44" s="3"/>
      <c r="K44" s="3">
        <f t="shared" si="0"/>
        <v>2450014.2959945714</v>
      </c>
      <c r="L44" s="29">
        <f t="shared" si="2"/>
        <v>7.540129286285117</v>
      </c>
      <c r="M44" s="29">
        <f t="shared" si="2"/>
        <v>4.854032572317914</v>
      </c>
      <c r="N44" s="3"/>
      <c r="O44" s="3"/>
      <c r="P44" s="3"/>
      <c r="Q44" s="3"/>
      <c r="R44" s="3"/>
      <c r="S44" s="3"/>
      <c r="T44" s="3"/>
      <c r="U44" s="3"/>
      <c r="V44" s="3"/>
      <c r="W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L44" s="10"/>
      <c r="AM44" s="10"/>
      <c r="AN44" s="10"/>
      <c r="AP44" s="15"/>
    </row>
    <row r="45" spans="1:42" ht="15">
      <c r="A45" s="8">
        <v>43</v>
      </c>
      <c r="B45" s="8">
        <v>43</v>
      </c>
      <c r="C45" s="8" t="s">
        <v>65</v>
      </c>
      <c r="D45" s="3">
        <f>'E1'!D45</f>
        <v>4723605</v>
      </c>
      <c r="E45" s="3">
        <f>SUM('D2'!D46:Z46,'D2'!AC46:AF46,'D2'!AI46)</f>
        <v>828535.2912008021</v>
      </c>
      <c r="F45" s="29">
        <f t="shared" si="1"/>
        <v>0.17540317007895498</v>
      </c>
      <c r="G45" s="29">
        <v>1.3842725502899975</v>
      </c>
      <c r="H45" s="29">
        <v>0.8281333155183147</v>
      </c>
      <c r="I45" s="3"/>
      <c r="J45" s="3"/>
      <c r="K45" s="3">
        <f t="shared" si="0"/>
        <v>3037962.7344029406</v>
      </c>
      <c r="L45" s="29">
        <f t="shared" si="2"/>
        <v>5.075666017729991</v>
      </c>
      <c r="M45" s="29">
        <f t="shared" si="2"/>
        <v>3.036488823567154</v>
      </c>
      <c r="N45" s="3"/>
      <c r="O45" s="3"/>
      <c r="P45" s="3"/>
      <c r="Q45" s="3"/>
      <c r="R45" s="3"/>
      <c r="S45" s="3"/>
      <c r="T45" s="3"/>
      <c r="U45" s="3"/>
      <c r="V45" s="3"/>
      <c r="W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L45" s="10"/>
      <c r="AM45" s="10"/>
      <c r="AN45" s="10"/>
      <c r="AP45" s="15"/>
    </row>
    <row r="46" spans="1:42" ht="15">
      <c r="A46" s="8">
        <v>44</v>
      </c>
      <c r="B46" s="8">
        <v>44</v>
      </c>
      <c r="C46" s="8" t="s">
        <v>66</v>
      </c>
      <c r="D46" s="3">
        <f>'E1'!D46</f>
        <v>5327978</v>
      </c>
      <c r="E46" s="3">
        <f>SUM('D2'!D47:Z47,'D2'!AC47:AF47,'D2'!AI47)</f>
        <v>371947.62868947134</v>
      </c>
      <c r="F46" s="29">
        <f t="shared" si="1"/>
        <v>0.06981027862530051</v>
      </c>
      <c r="G46" s="29">
        <v>1.5959613946836786</v>
      </c>
      <c r="H46" s="29">
        <v>1.3720435735704033</v>
      </c>
      <c r="I46" s="3"/>
      <c r="J46" s="3"/>
      <c r="K46" s="3">
        <f t="shared" si="0"/>
        <v>1363807.9718613948</v>
      </c>
      <c r="L46" s="29">
        <f t="shared" si="2"/>
        <v>5.851858447173488</v>
      </c>
      <c r="M46" s="29">
        <f t="shared" si="2"/>
        <v>5.030826436424812</v>
      </c>
      <c r="N46" s="3"/>
      <c r="O46" s="3"/>
      <c r="P46" s="3"/>
      <c r="Q46" s="3"/>
      <c r="R46" s="3"/>
      <c r="S46" s="3"/>
      <c r="T46" s="3"/>
      <c r="U46" s="3"/>
      <c r="V46" s="3"/>
      <c r="W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L46" s="10"/>
      <c r="AM46" s="10"/>
      <c r="AN46" s="10"/>
      <c r="AP46" s="15"/>
    </row>
    <row r="47" spans="1:42" ht="15">
      <c r="A47" s="8">
        <v>45</v>
      </c>
      <c r="B47" s="8">
        <v>45</v>
      </c>
      <c r="C47" s="8" t="s">
        <v>67</v>
      </c>
      <c r="D47" s="3">
        <f>'E1'!D47</f>
        <v>8124410</v>
      </c>
      <c r="E47" s="3">
        <f>SUM('D2'!D48:Z48,'D2'!AC48:AF48,'D2'!AI48)</f>
        <v>1018495.7646322089</v>
      </c>
      <c r="F47" s="29">
        <f t="shared" si="1"/>
        <v>0.12536242811874448</v>
      </c>
      <c r="G47" s="29">
        <v>1.577225939598152</v>
      </c>
      <c r="H47" s="29">
        <v>1.3853667905659826</v>
      </c>
      <c r="I47" s="3"/>
      <c r="J47" s="3"/>
      <c r="K47" s="3">
        <f t="shared" si="0"/>
        <v>3734484.470318099</v>
      </c>
      <c r="L47" s="29">
        <f t="shared" si="2"/>
        <v>5.783161778526558</v>
      </c>
      <c r="M47" s="29">
        <f t="shared" si="2"/>
        <v>5.07967823207527</v>
      </c>
      <c r="N47" s="3"/>
      <c r="O47" s="3"/>
      <c r="P47" s="3"/>
      <c r="Q47" s="3"/>
      <c r="R47" s="3"/>
      <c r="S47" s="3"/>
      <c r="T47" s="3"/>
      <c r="U47" s="3"/>
      <c r="V47" s="3"/>
      <c r="W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L47" s="10"/>
      <c r="AM47" s="10"/>
      <c r="AN47" s="10"/>
      <c r="AP47" s="15"/>
    </row>
    <row r="48" spans="1:42" ht="15">
      <c r="A48" s="8">
        <v>46</v>
      </c>
      <c r="B48" s="8">
        <v>46</v>
      </c>
      <c r="C48" s="8" t="s">
        <v>68</v>
      </c>
      <c r="D48" s="3">
        <f>'E1'!D48</f>
        <v>9253988</v>
      </c>
      <c r="E48" s="3">
        <f>SUM('D2'!D49:Z49,'D2'!AC49:AF49,'D2'!AI49)</f>
        <v>393744.3401088392</v>
      </c>
      <c r="F48" s="29">
        <f t="shared" si="1"/>
        <v>0.04254861148607921</v>
      </c>
      <c r="G48" s="29">
        <v>0.9803101971156413</v>
      </c>
      <c r="H48" s="29">
        <v>0.8327568340985789</v>
      </c>
      <c r="I48" s="3"/>
      <c r="J48" s="3"/>
      <c r="K48" s="3">
        <f t="shared" si="0"/>
        <v>1443729.2470657437</v>
      </c>
      <c r="L48" s="29">
        <f t="shared" si="2"/>
        <v>3.594470722757351</v>
      </c>
      <c r="M48" s="29">
        <f t="shared" si="2"/>
        <v>3.0534417250281227</v>
      </c>
      <c r="N48" s="3"/>
      <c r="O48" s="3"/>
      <c r="P48" s="3"/>
      <c r="Q48" s="3"/>
      <c r="R48" s="3"/>
      <c r="S48" s="3"/>
      <c r="T48" s="3"/>
      <c r="U48" s="3"/>
      <c r="V48" s="3"/>
      <c r="W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L48" s="10"/>
      <c r="AM48" s="10"/>
      <c r="AN48" s="10"/>
      <c r="AP48" s="15"/>
    </row>
    <row r="49" spans="1:42" ht="15">
      <c r="A49" s="8">
        <v>47</v>
      </c>
      <c r="B49" s="8">
        <v>47</v>
      </c>
      <c r="C49" s="8" t="s">
        <v>69</v>
      </c>
      <c r="D49" s="3">
        <f>'E1'!D49</f>
        <v>11609711</v>
      </c>
      <c r="E49" s="3">
        <f>SUM('D2'!D50:Z50,'D2'!AC50:AF50,'D2'!AI50)</f>
        <v>373795.70675301895</v>
      </c>
      <c r="F49" s="29">
        <f t="shared" si="1"/>
        <v>0.03219681409408201</v>
      </c>
      <c r="G49" s="29">
        <v>0.8139288084434411</v>
      </c>
      <c r="H49" s="29">
        <v>0.683487060910642</v>
      </c>
      <c r="I49" s="3"/>
      <c r="J49" s="3"/>
      <c r="K49" s="3">
        <f t="shared" si="0"/>
        <v>1370584.2580944027</v>
      </c>
      <c r="L49" s="29">
        <f t="shared" si="2"/>
        <v>2.9844056309592837</v>
      </c>
      <c r="M49" s="29">
        <f t="shared" si="2"/>
        <v>2.5061192233390206</v>
      </c>
      <c r="N49" s="3"/>
      <c r="O49" s="3"/>
      <c r="P49" s="3"/>
      <c r="Q49" s="3"/>
      <c r="R49" s="3"/>
      <c r="S49" s="3"/>
      <c r="T49" s="3"/>
      <c r="U49" s="3"/>
      <c r="V49" s="3"/>
      <c r="W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L49" s="10"/>
      <c r="AM49" s="10"/>
      <c r="AN49" s="10"/>
      <c r="AP49" s="15"/>
    </row>
    <row r="50" spans="1:42" ht="15">
      <c r="A50" s="8">
        <v>48</v>
      </c>
      <c r="B50" s="8">
        <v>48</v>
      </c>
      <c r="C50" s="8" t="s">
        <v>70</v>
      </c>
      <c r="D50" s="3">
        <f>'E1'!D50</f>
        <v>3755616</v>
      </c>
      <c r="E50" s="3">
        <f>SUM('D2'!D51:Z51,'D2'!AC51:AF51,'D2'!AI51)</f>
        <v>204034.0536847982</v>
      </c>
      <c r="F50" s="29">
        <f t="shared" si="1"/>
        <v>0.05432771978945616</v>
      </c>
      <c r="G50" s="29">
        <v>1.1306708888313985</v>
      </c>
      <c r="H50" s="29">
        <v>0.9858337700443814</v>
      </c>
      <c r="I50" s="3"/>
      <c r="J50" s="3"/>
      <c r="K50" s="3">
        <f t="shared" si="0"/>
        <v>748124.8635109266</v>
      </c>
      <c r="L50" s="29">
        <f t="shared" si="2"/>
        <v>4.145793259048461</v>
      </c>
      <c r="M50" s="29">
        <f t="shared" si="2"/>
        <v>3.6147238234960652</v>
      </c>
      <c r="N50" s="3"/>
      <c r="O50" s="3"/>
      <c r="P50" s="3"/>
      <c r="Q50" s="3"/>
      <c r="R50" s="3"/>
      <c r="S50" s="3"/>
      <c r="T50" s="3"/>
      <c r="U50" s="3"/>
      <c r="V50" s="3"/>
      <c r="W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L50" s="10"/>
      <c r="AM50" s="10"/>
      <c r="AN50" s="10"/>
      <c r="AP50" s="15"/>
    </row>
    <row r="51" spans="1:42" ht="15">
      <c r="A51" s="8">
        <v>49</v>
      </c>
      <c r="B51" s="8">
        <v>49</v>
      </c>
      <c r="C51" s="8" t="s">
        <v>71</v>
      </c>
      <c r="D51" s="3">
        <f>'E1'!D51</f>
        <v>3967358</v>
      </c>
      <c r="E51" s="3">
        <f>SUM('D2'!D52:Z52,'D2'!AC52:AF52,'D2'!AI52)</f>
        <v>81211.8438860691</v>
      </c>
      <c r="F51" s="29">
        <f t="shared" si="1"/>
        <v>0.0204700064592278</v>
      </c>
      <c r="G51" s="29">
        <v>0.6334182083503241</v>
      </c>
      <c r="H51" s="29">
        <v>0.5002738491998334</v>
      </c>
      <c r="I51" s="3"/>
      <c r="J51" s="3"/>
      <c r="K51" s="3">
        <f t="shared" si="0"/>
        <v>297776.76091558667</v>
      </c>
      <c r="L51" s="29">
        <f t="shared" si="2"/>
        <v>2.322533430617855</v>
      </c>
      <c r="M51" s="29">
        <f t="shared" si="2"/>
        <v>1.8343374470660558</v>
      </c>
      <c r="N51" s="3"/>
      <c r="O51" s="3"/>
      <c r="P51" s="3"/>
      <c r="Q51" s="3"/>
      <c r="R51" s="3"/>
      <c r="S51" s="3"/>
      <c r="T51" s="3"/>
      <c r="U51" s="3"/>
      <c r="V51" s="3"/>
      <c r="W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L51" s="10"/>
      <c r="AM51" s="10"/>
      <c r="AN51" s="10"/>
      <c r="AP51" s="15"/>
    </row>
    <row r="52" spans="1:42" ht="15">
      <c r="A52" s="8">
        <v>50</v>
      </c>
      <c r="B52" s="8">
        <v>50</v>
      </c>
      <c r="C52" s="8" t="s">
        <v>211</v>
      </c>
      <c r="D52" s="3">
        <f>'E1'!D52</f>
        <v>7523603</v>
      </c>
      <c r="E52" s="3">
        <f>SUM('D2'!D53:Z53,'D2'!AC53:AF53,'D2'!AI53)</f>
        <v>82046.06556235693</v>
      </c>
      <c r="F52" s="29">
        <f t="shared" si="1"/>
        <v>0.010905156154884426</v>
      </c>
      <c r="G52" s="29">
        <v>0.7129323575710608</v>
      </c>
      <c r="H52" s="29">
        <v>0.5594890777014895</v>
      </c>
      <c r="I52" s="3"/>
      <c r="J52" s="3"/>
      <c r="K52" s="3">
        <f t="shared" si="0"/>
        <v>300835.5737286421</v>
      </c>
      <c r="L52" s="29">
        <f t="shared" si="2"/>
        <v>2.6140853110938895</v>
      </c>
      <c r="M52" s="29">
        <f t="shared" si="2"/>
        <v>2.051459951572128</v>
      </c>
      <c r="N52" s="3"/>
      <c r="O52" s="3"/>
      <c r="P52" s="3"/>
      <c r="Q52" s="3"/>
      <c r="R52" s="3"/>
      <c r="S52" s="3"/>
      <c r="T52" s="3"/>
      <c r="U52" s="3"/>
      <c r="V52" s="3"/>
      <c r="W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L52" s="10"/>
      <c r="AM52" s="10"/>
      <c r="AN52" s="10"/>
      <c r="AP52" s="15"/>
    </row>
    <row r="53" spans="1:42" ht="15">
      <c r="A53" s="8">
        <v>51</v>
      </c>
      <c r="B53" s="8">
        <v>51</v>
      </c>
      <c r="C53" s="8" t="s">
        <v>212</v>
      </c>
      <c r="D53" s="3">
        <f>'E1'!D53</f>
        <v>7453468</v>
      </c>
      <c r="E53" s="3">
        <f>SUM('D2'!D54:Z54,'D2'!AC54:AF54,'D2'!AI54)</f>
        <v>98681.754210963</v>
      </c>
      <c r="F53" s="29">
        <f t="shared" si="1"/>
        <v>0.013239709919055532</v>
      </c>
      <c r="G53" s="29">
        <v>0.5323735624937213</v>
      </c>
      <c r="H53" s="29">
        <v>0.37021392954412097</v>
      </c>
      <c r="I53" s="3"/>
      <c r="J53" s="3"/>
      <c r="K53" s="3">
        <f t="shared" si="0"/>
        <v>361833.098773531</v>
      </c>
      <c r="L53" s="29">
        <f t="shared" si="2"/>
        <v>1.952036395810311</v>
      </c>
      <c r="M53" s="29">
        <f t="shared" si="2"/>
        <v>1.35745107499511</v>
      </c>
      <c r="N53" s="3"/>
      <c r="O53" s="3"/>
      <c r="P53" s="3"/>
      <c r="Q53" s="3"/>
      <c r="R53" s="3"/>
      <c r="S53" s="3"/>
      <c r="T53" s="3"/>
      <c r="U53" s="3"/>
      <c r="V53" s="3"/>
      <c r="W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L53" s="10"/>
      <c r="AM53" s="10"/>
      <c r="AN53" s="10"/>
      <c r="AP53" s="15"/>
    </row>
    <row r="54" spans="1:42" ht="15">
      <c r="A54" s="8">
        <v>52</v>
      </c>
      <c r="B54" s="8">
        <v>52</v>
      </c>
      <c r="C54" s="8" t="s">
        <v>244</v>
      </c>
      <c r="D54" s="3">
        <f>'E1'!D54</f>
        <v>5495750</v>
      </c>
      <c r="E54" s="3">
        <f>SUM('D2'!D55:Z55,'D2'!AC55:AF55,'D2'!AI55)</f>
        <v>112542.70174532301</v>
      </c>
      <c r="F54" s="29">
        <f t="shared" si="1"/>
        <v>0.02047813342042906</v>
      </c>
      <c r="G54" s="29">
        <v>0.575681770104696</v>
      </c>
      <c r="H54" s="29">
        <v>0.4390114920395916</v>
      </c>
      <c r="I54" s="3"/>
      <c r="J54" s="3"/>
      <c r="K54" s="3">
        <f t="shared" si="0"/>
        <v>412656.57306618436</v>
      </c>
      <c r="L54" s="29">
        <f t="shared" si="2"/>
        <v>2.110833157050552</v>
      </c>
      <c r="M54" s="29">
        <f t="shared" si="2"/>
        <v>1.6097088041451693</v>
      </c>
      <c r="N54" s="3"/>
      <c r="O54" s="3"/>
      <c r="P54" s="3"/>
      <c r="Q54" s="3"/>
      <c r="R54" s="3"/>
      <c r="S54" s="3"/>
      <c r="T54" s="3"/>
      <c r="U54" s="3"/>
      <c r="V54" s="3"/>
      <c r="W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L54" s="10"/>
      <c r="AM54" s="10"/>
      <c r="AN54" s="10"/>
      <c r="AP54" s="15"/>
    </row>
    <row r="55" spans="1:42" ht="15">
      <c r="A55" s="8">
        <v>53</v>
      </c>
      <c r="B55" s="8">
        <v>53</v>
      </c>
      <c r="C55" s="8" t="s">
        <v>213</v>
      </c>
      <c r="D55" s="3">
        <f>'E1'!D55</f>
        <v>3686678</v>
      </c>
      <c r="E55" s="3">
        <f>SUM('D2'!D56:Z56,'D2'!AC56:AF56,'D2'!AI56)</f>
        <v>36199.09605700532</v>
      </c>
      <c r="F55" s="29">
        <f t="shared" si="1"/>
        <v>0.009818892796443117</v>
      </c>
      <c r="G55" s="29">
        <v>0.49125066736293443</v>
      </c>
      <c r="H55" s="29">
        <v>0.3658355493998412</v>
      </c>
      <c r="I55" s="3"/>
      <c r="J55" s="3"/>
      <c r="K55" s="3">
        <f t="shared" si="0"/>
        <v>132730.01887568616</v>
      </c>
      <c r="L55" s="29">
        <f t="shared" si="2"/>
        <v>1.8012524469974263</v>
      </c>
      <c r="M55" s="29">
        <f t="shared" si="2"/>
        <v>1.3413970144660843</v>
      </c>
      <c r="N55" s="3"/>
      <c r="O55" s="3"/>
      <c r="P55" s="3"/>
      <c r="Q55" s="3"/>
      <c r="R55" s="3"/>
      <c r="S55" s="3"/>
      <c r="T55" s="3"/>
      <c r="U55" s="3"/>
      <c r="V55" s="3"/>
      <c r="W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L55" s="10"/>
      <c r="AM55" s="10"/>
      <c r="AN55" s="10"/>
      <c r="AP55" s="15"/>
    </row>
    <row r="56" spans="1:42" ht="15">
      <c r="A56" s="8">
        <v>54</v>
      </c>
      <c r="B56" s="8">
        <v>54</v>
      </c>
      <c r="C56" s="8" t="s">
        <v>214</v>
      </c>
      <c r="D56" s="3">
        <f>'E1'!D56</f>
        <v>6256723</v>
      </c>
      <c r="E56" s="3">
        <f>SUM('D2'!D57:Z57,'D2'!AC57:AF57,'D2'!AI57)</f>
        <v>422950.9858260746</v>
      </c>
      <c r="F56" s="29">
        <f t="shared" si="1"/>
        <v>0.06759944236400982</v>
      </c>
      <c r="G56" s="29">
        <v>0.6508500544164272</v>
      </c>
      <c r="H56" s="29">
        <v>0.5484127689603769</v>
      </c>
      <c r="I56" s="3"/>
      <c r="J56" s="3"/>
      <c r="K56" s="3">
        <f t="shared" si="0"/>
        <v>1550820.2813622735</v>
      </c>
      <c r="L56" s="29">
        <f t="shared" si="2"/>
        <v>2.3864501995268994</v>
      </c>
      <c r="M56" s="29">
        <f t="shared" si="2"/>
        <v>2.0108468195213822</v>
      </c>
      <c r="N56" s="3"/>
      <c r="O56" s="3"/>
      <c r="P56" s="3"/>
      <c r="Q56" s="3"/>
      <c r="R56" s="3"/>
      <c r="S56" s="3"/>
      <c r="T56" s="3"/>
      <c r="U56" s="3"/>
      <c r="V56" s="3"/>
      <c r="W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L56" s="10"/>
      <c r="AM56" s="10"/>
      <c r="AN56" s="10"/>
      <c r="AP56" s="15"/>
    </row>
    <row r="57" spans="1:42" ht="15">
      <c r="A57" s="8">
        <v>55</v>
      </c>
      <c r="B57" s="8">
        <v>55</v>
      </c>
      <c r="C57" s="8" t="s">
        <v>215</v>
      </c>
      <c r="D57" s="3">
        <f>'E1'!D57</f>
        <v>11556616</v>
      </c>
      <c r="E57" s="3">
        <f>SUM('D2'!D58:Z58,'D2'!AC58:AF58,'D2'!AI58)</f>
        <v>348050.58260270406</v>
      </c>
      <c r="F57" s="29">
        <f t="shared" si="1"/>
        <v>0.030116998142250644</v>
      </c>
      <c r="G57" s="29">
        <v>0.6487353822728994</v>
      </c>
      <c r="H57" s="29">
        <v>0.5195885976324126</v>
      </c>
      <c r="I57" s="3"/>
      <c r="J57" s="3"/>
      <c r="K57" s="3">
        <f t="shared" si="0"/>
        <v>1276185.4695432482</v>
      </c>
      <c r="L57" s="29">
        <f t="shared" si="2"/>
        <v>2.378696401667298</v>
      </c>
      <c r="M57" s="29">
        <f t="shared" si="2"/>
        <v>1.9051581913188462</v>
      </c>
      <c r="N57" s="3"/>
      <c r="O57" s="3"/>
      <c r="P57" s="3"/>
      <c r="Q57" s="3"/>
      <c r="R57" s="3"/>
      <c r="S57" s="3"/>
      <c r="T57" s="3"/>
      <c r="U57" s="3"/>
      <c r="V57" s="3"/>
      <c r="W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L57" s="10"/>
      <c r="AM57" s="10"/>
      <c r="AN57" s="10"/>
      <c r="AP57" s="15"/>
    </row>
    <row r="58" spans="1:42" ht="15">
      <c r="A58" s="8">
        <v>56</v>
      </c>
      <c r="B58" s="8">
        <v>56</v>
      </c>
      <c r="C58" s="8" t="s">
        <v>72</v>
      </c>
      <c r="D58" s="3">
        <f>'E1'!D58</f>
        <v>5001374</v>
      </c>
      <c r="E58" s="3">
        <f>SUM('D2'!D59:Z59,'D2'!AC59:AF59,'D2'!AI59)</f>
        <v>120644.31532716911</v>
      </c>
      <c r="F58" s="29">
        <f t="shared" si="1"/>
        <v>0.02412223427545493</v>
      </c>
      <c r="G58" s="29">
        <v>0.8332202791387159</v>
      </c>
      <c r="H58" s="29">
        <v>0.6850358526974536</v>
      </c>
      <c r="I58" s="3"/>
      <c r="J58" s="3"/>
      <c r="K58" s="3">
        <f t="shared" si="0"/>
        <v>442362.4895329534</v>
      </c>
      <c r="L58" s="29">
        <f t="shared" si="2"/>
        <v>3.0551410235086247</v>
      </c>
      <c r="M58" s="29">
        <f t="shared" si="2"/>
        <v>2.5117981265573297</v>
      </c>
      <c r="N58" s="3"/>
      <c r="O58" s="3"/>
      <c r="P58" s="3"/>
      <c r="Q58" s="3"/>
      <c r="R58" s="3"/>
      <c r="S58" s="3"/>
      <c r="T58" s="3"/>
      <c r="U58" s="3"/>
      <c r="V58" s="3"/>
      <c r="W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L58" s="10"/>
      <c r="AM58" s="10"/>
      <c r="AN58" s="10"/>
      <c r="AP58" s="15"/>
    </row>
    <row r="59" spans="1:42" ht="15">
      <c r="A59" s="8">
        <v>57</v>
      </c>
      <c r="B59" s="8">
        <v>57</v>
      </c>
      <c r="C59" s="8" t="s">
        <v>73</v>
      </c>
      <c r="D59" s="3">
        <f>'E1'!D59</f>
        <v>6428590</v>
      </c>
      <c r="E59" s="3">
        <f>SUM('D2'!D60:Z60,'D2'!AC60:AF60,'D2'!AI60)</f>
        <v>385900.1630933918</v>
      </c>
      <c r="F59" s="29">
        <f t="shared" si="1"/>
        <v>0.060028740842609625</v>
      </c>
      <c r="G59" s="29">
        <v>0.8779022153017995</v>
      </c>
      <c r="H59" s="29">
        <v>0.6773116002932247</v>
      </c>
      <c r="I59" s="3"/>
      <c r="J59" s="3"/>
      <c r="K59" s="3">
        <f t="shared" si="0"/>
        <v>1414967.26467577</v>
      </c>
      <c r="L59" s="29">
        <f t="shared" si="2"/>
        <v>3.2189747894399314</v>
      </c>
      <c r="M59" s="29">
        <f t="shared" si="2"/>
        <v>2.4834758677418236</v>
      </c>
      <c r="N59" s="3"/>
      <c r="O59" s="3"/>
      <c r="P59" s="3"/>
      <c r="Q59" s="3"/>
      <c r="R59" s="3"/>
      <c r="S59" s="3"/>
      <c r="T59" s="3"/>
      <c r="U59" s="3"/>
      <c r="V59" s="3"/>
      <c r="W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L59" s="10"/>
      <c r="AM59" s="10"/>
      <c r="AN59" s="10"/>
      <c r="AP59" s="15"/>
    </row>
    <row r="60" spans="1:42" ht="15">
      <c r="A60" s="8">
        <v>58</v>
      </c>
      <c r="B60" s="8">
        <v>58</v>
      </c>
      <c r="C60" s="8" t="s">
        <v>216</v>
      </c>
      <c r="D60" s="3">
        <f>'E1'!D60</f>
        <v>12180299</v>
      </c>
      <c r="E60" s="3">
        <f>SUM('D2'!D61:Z61,'D2'!AC61:AF61,'D2'!AI61)</f>
        <v>181649.5107595508</v>
      </c>
      <c r="F60" s="29">
        <f t="shared" si="1"/>
        <v>0.014913386835540802</v>
      </c>
      <c r="G60" s="29">
        <v>0.9076339982560494</v>
      </c>
      <c r="H60" s="29">
        <v>0.7492961816818862</v>
      </c>
      <c r="I60" s="3"/>
      <c r="J60" s="3"/>
      <c r="K60" s="3">
        <f t="shared" si="0"/>
        <v>666048.2061183528</v>
      </c>
      <c r="L60" s="29">
        <f t="shared" si="2"/>
        <v>3.3279913269388475</v>
      </c>
      <c r="M60" s="29">
        <f t="shared" si="2"/>
        <v>2.7474193328335823</v>
      </c>
      <c r="N60" s="3"/>
      <c r="O60" s="3"/>
      <c r="P60" s="3"/>
      <c r="Q60" s="3"/>
      <c r="R60" s="3"/>
      <c r="S60" s="3"/>
      <c r="T60" s="3"/>
      <c r="U60" s="3"/>
      <c r="V60" s="3"/>
      <c r="W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L60" s="10"/>
      <c r="AM60" s="10"/>
      <c r="AN60" s="10"/>
      <c r="AP60" s="15"/>
    </row>
    <row r="61" spans="1:42" ht="15">
      <c r="A61" s="8">
        <v>59</v>
      </c>
      <c r="B61" s="8">
        <v>59</v>
      </c>
      <c r="C61" s="8" t="s">
        <v>217</v>
      </c>
      <c r="D61" s="3">
        <f>'E1'!D61</f>
        <v>25095808</v>
      </c>
      <c r="E61" s="3">
        <f>SUM('D2'!D62:Z62,'D2'!AC62:AF62,'D2'!AI62)</f>
        <v>1373515.1136601004</v>
      </c>
      <c r="F61" s="29">
        <f t="shared" si="1"/>
        <v>0.05473085838320489</v>
      </c>
      <c r="G61" s="29">
        <v>1.0229945773679774</v>
      </c>
      <c r="H61" s="29">
        <v>0.8590698999968603</v>
      </c>
      <c r="I61" s="3"/>
      <c r="J61" s="3"/>
      <c r="K61" s="3">
        <f t="shared" si="0"/>
        <v>5036222.083420368</v>
      </c>
      <c r="L61" s="29">
        <f t="shared" si="2"/>
        <v>3.7509801170159167</v>
      </c>
      <c r="M61" s="29">
        <f t="shared" si="2"/>
        <v>3.1499229666551543</v>
      </c>
      <c r="N61" s="3"/>
      <c r="O61" s="3"/>
      <c r="P61" s="3"/>
      <c r="Q61" s="3"/>
      <c r="R61" s="3"/>
      <c r="S61" s="3"/>
      <c r="T61" s="3"/>
      <c r="U61" s="3"/>
      <c r="V61" s="3"/>
      <c r="W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L61" s="10"/>
      <c r="AM61" s="10"/>
      <c r="AN61" s="10"/>
      <c r="AP61" s="15"/>
    </row>
    <row r="62" spans="1:42" ht="15">
      <c r="A62" s="8">
        <v>60</v>
      </c>
      <c r="B62" s="8">
        <v>60</v>
      </c>
      <c r="C62" s="8" t="s">
        <v>74</v>
      </c>
      <c r="D62" s="3">
        <f>'E1'!D62</f>
        <v>2160219</v>
      </c>
      <c r="E62" s="3">
        <f>SUM('D2'!D63:Z63,'D2'!AC63:AF63,'D2'!AI63)</f>
        <v>77102.89326282978</v>
      </c>
      <c r="F62" s="29">
        <f t="shared" si="1"/>
        <v>0.03569216512901228</v>
      </c>
      <c r="G62" s="29">
        <v>1.5255527087900034</v>
      </c>
      <c r="H62" s="29">
        <v>1.324009728168207</v>
      </c>
      <c r="I62" s="3"/>
      <c r="J62" s="3"/>
      <c r="K62" s="3">
        <f t="shared" si="0"/>
        <v>282710.6086303758</v>
      </c>
      <c r="L62" s="29">
        <f t="shared" si="2"/>
        <v>5.593693265563346</v>
      </c>
      <c r="M62" s="29">
        <f t="shared" si="2"/>
        <v>4.854702336616759</v>
      </c>
      <c r="N62" s="3"/>
      <c r="O62" s="3"/>
      <c r="P62" s="3"/>
      <c r="Q62" s="3"/>
      <c r="R62" s="3"/>
      <c r="S62" s="3"/>
      <c r="T62" s="3"/>
      <c r="U62" s="3"/>
      <c r="V62" s="3"/>
      <c r="W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L62" s="10"/>
      <c r="AM62" s="10"/>
      <c r="AN62" s="10"/>
      <c r="AP62" s="15"/>
    </row>
    <row r="63" spans="1:42" ht="15">
      <c r="A63" s="8">
        <v>61</v>
      </c>
      <c r="B63" s="8">
        <v>61</v>
      </c>
      <c r="C63" s="8" t="s">
        <v>75</v>
      </c>
      <c r="D63" s="3">
        <f>'E1'!D63</f>
        <v>3231146</v>
      </c>
      <c r="E63" s="3">
        <f>SUM('D2'!D64:Z64,'D2'!AC64:AF64,'D2'!AI64)</f>
        <v>245680.62809942503</v>
      </c>
      <c r="F63" s="29">
        <f t="shared" si="1"/>
        <v>0.07603513679029825</v>
      </c>
      <c r="G63" s="29">
        <v>0.8308710468540051</v>
      </c>
      <c r="H63" s="29">
        <v>0.6724754716943004</v>
      </c>
      <c r="I63" s="3"/>
      <c r="J63" s="3"/>
      <c r="K63" s="3">
        <f t="shared" si="0"/>
        <v>900828.9696978917</v>
      </c>
      <c r="L63" s="29">
        <f t="shared" si="2"/>
        <v>3.0465271717980187</v>
      </c>
      <c r="M63" s="29">
        <f t="shared" si="2"/>
        <v>2.4657433962124347</v>
      </c>
      <c r="N63" s="3"/>
      <c r="O63" s="3"/>
      <c r="P63" s="3"/>
      <c r="Q63" s="3"/>
      <c r="R63" s="3"/>
      <c r="S63" s="3"/>
      <c r="T63" s="3"/>
      <c r="U63" s="3"/>
      <c r="V63" s="3"/>
      <c r="W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L63" s="10"/>
      <c r="AM63" s="10"/>
      <c r="AN63" s="10"/>
      <c r="AP63" s="15"/>
    </row>
    <row r="64" spans="1:42" ht="15">
      <c r="A64" s="8">
        <v>62</v>
      </c>
      <c r="B64" s="8">
        <v>62</v>
      </c>
      <c r="C64" s="8" t="s">
        <v>76</v>
      </c>
      <c r="D64" s="3">
        <f>'E1'!D64</f>
        <v>3938934</v>
      </c>
      <c r="E64" s="3">
        <f>SUM('D2'!D65:Z65,'D2'!AC65:AF65,'D2'!AI65)</f>
        <v>145390.92718226378</v>
      </c>
      <c r="F64" s="29">
        <f t="shared" si="1"/>
        <v>0.03691123719825307</v>
      </c>
      <c r="G64" s="29">
        <v>0.588570894795793</v>
      </c>
      <c r="H64" s="29">
        <v>0.4714572028537818</v>
      </c>
      <c r="I64" s="3"/>
      <c r="J64" s="3"/>
      <c r="K64" s="3">
        <f t="shared" si="0"/>
        <v>533100.0663349672</v>
      </c>
      <c r="L64" s="29">
        <f t="shared" si="2"/>
        <v>2.1580932809179076</v>
      </c>
      <c r="M64" s="29">
        <f t="shared" si="2"/>
        <v>1.7286764104638666</v>
      </c>
      <c r="N64" s="3"/>
      <c r="O64" s="3"/>
      <c r="P64" s="3"/>
      <c r="Q64" s="3"/>
      <c r="R64" s="3"/>
      <c r="S64" s="3"/>
      <c r="T64" s="3"/>
      <c r="U64" s="3"/>
      <c r="V64" s="3"/>
      <c r="W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L64" s="10"/>
      <c r="AM64" s="10"/>
      <c r="AN64" s="10"/>
      <c r="AP64" s="15"/>
    </row>
    <row r="65" spans="1:42" ht="15">
      <c r="A65" s="8">
        <v>63</v>
      </c>
      <c r="B65" s="8">
        <v>63</v>
      </c>
      <c r="C65" s="8" t="s">
        <v>77</v>
      </c>
      <c r="D65" s="3">
        <f>'E1'!D65</f>
        <v>5143939</v>
      </c>
      <c r="E65" s="3">
        <f>SUM('D2'!D66:Z66,'D2'!AC66:AF66,'D2'!AI66)</f>
        <v>201697.36137197076</v>
      </c>
      <c r="F65" s="29">
        <f t="shared" si="1"/>
        <v>0.039210682975045145</v>
      </c>
      <c r="G65" s="29">
        <v>0.7412648077004208</v>
      </c>
      <c r="H65" s="29">
        <v>0.5988431208569741</v>
      </c>
      <c r="I65" s="3"/>
      <c r="J65" s="3"/>
      <c r="K65" s="3">
        <f t="shared" si="0"/>
        <v>739556.9916972261</v>
      </c>
      <c r="L65" s="29">
        <f t="shared" si="2"/>
        <v>2.7179709615682097</v>
      </c>
      <c r="M65" s="29">
        <f t="shared" si="2"/>
        <v>2.195758109808905</v>
      </c>
      <c r="N65" s="3"/>
      <c r="O65" s="3"/>
      <c r="P65" s="3"/>
      <c r="Q65" s="3"/>
      <c r="R65" s="3"/>
      <c r="S65" s="3"/>
      <c r="T65" s="3"/>
      <c r="U65" s="3"/>
      <c r="V65" s="3"/>
      <c r="W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L65" s="10"/>
      <c r="AM65" s="10"/>
      <c r="AN65" s="10"/>
      <c r="AP65" s="15"/>
    </row>
    <row r="66" spans="1:42" ht="15">
      <c r="A66" s="8">
        <v>64</v>
      </c>
      <c r="B66" s="8">
        <v>64</v>
      </c>
      <c r="C66" s="8" t="s">
        <v>78</v>
      </c>
      <c r="D66" s="3">
        <f>'E1'!D66</f>
        <v>1564436</v>
      </c>
      <c r="E66" s="3">
        <f>SUM('D2'!D67:Z67,'D2'!AC67:AF67,'D2'!AI67)</f>
        <v>112747.33011987129</v>
      </c>
      <c r="F66" s="29">
        <f t="shared" si="1"/>
        <v>0.07206899490926524</v>
      </c>
      <c r="G66" s="29">
        <v>3.254733167889222</v>
      </c>
      <c r="H66" s="29">
        <v>2.6537621943918484</v>
      </c>
      <c r="I66" s="3"/>
      <c r="J66" s="3"/>
      <c r="K66" s="3">
        <f t="shared" si="0"/>
        <v>413406.8771061947</v>
      </c>
      <c r="L66" s="29">
        <f t="shared" si="2"/>
        <v>11.934021615593814</v>
      </c>
      <c r="M66" s="29">
        <f t="shared" si="2"/>
        <v>9.730461379436777</v>
      </c>
      <c r="N66" s="3"/>
      <c r="O66" s="3"/>
      <c r="P66" s="3"/>
      <c r="Q66" s="3"/>
      <c r="R66" s="3"/>
      <c r="S66" s="3"/>
      <c r="T66" s="3"/>
      <c r="U66" s="3"/>
      <c r="V66" s="3"/>
      <c r="W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L66" s="10"/>
      <c r="AM66" s="10"/>
      <c r="AN66" s="10"/>
      <c r="AP66" s="15"/>
    </row>
    <row r="67" spans="1:42" ht="15">
      <c r="A67" s="8">
        <v>65</v>
      </c>
      <c r="B67" s="8">
        <v>65</v>
      </c>
      <c r="C67" s="8" t="s">
        <v>79</v>
      </c>
      <c r="D67" s="3">
        <f>'E1'!D67</f>
        <v>35926450</v>
      </c>
      <c r="E67" s="3">
        <f>SUM('D2'!D68:Z68,'D2'!AC68:AF68,'D2'!AI68)</f>
        <v>1036985.2913991942</v>
      </c>
      <c r="F67" s="29">
        <f t="shared" si="1"/>
        <v>0.028864117979906005</v>
      </c>
      <c r="G67" s="29">
        <v>0.7770620969772757</v>
      </c>
      <c r="H67" s="29">
        <v>0.6809017162709281</v>
      </c>
      <c r="I67" s="3"/>
      <c r="J67" s="3"/>
      <c r="K67" s="3">
        <f aca="true" t="shared" si="3" ref="K67:K110">E67*$O$2</f>
        <v>3802279.401797045</v>
      </c>
      <c r="L67" s="29">
        <f t="shared" si="2"/>
        <v>2.8492276889166774</v>
      </c>
      <c r="M67" s="29">
        <f t="shared" si="2"/>
        <v>2.4966396263267363</v>
      </c>
      <c r="N67" s="3"/>
      <c r="O67" s="3"/>
      <c r="P67" s="3"/>
      <c r="Q67" s="3"/>
      <c r="R67" s="3"/>
      <c r="S67" s="3"/>
      <c r="T67" s="3"/>
      <c r="U67" s="3"/>
      <c r="V67" s="3"/>
      <c r="W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L67" s="10"/>
      <c r="AM67" s="10"/>
      <c r="AN67" s="10"/>
      <c r="AP67" s="15"/>
    </row>
    <row r="68" spans="1:42" ht="15">
      <c r="A68" s="8">
        <v>66</v>
      </c>
      <c r="B68" s="8">
        <v>66</v>
      </c>
      <c r="C68" s="8" t="s">
        <v>80</v>
      </c>
      <c r="D68" s="3">
        <f>'E1'!D68</f>
        <v>8979216</v>
      </c>
      <c r="E68" s="3">
        <f>SUM('D2'!D69:Z69,'D2'!AC69:AF69,'D2'!AI69)</f>
        <v>405972.36079365376</v>
      </c>
      <c r="F68" s="29">
        <f aca="true" t="shared" si="4" ref="F68:F106">E68/D68</f>
        <v>0.0452124507076847</v>
      </c>
      <c r="G68" s="29">
        <v>0.8504927636857732</v>
      </c>
      <c r="H68" s="29">
        <v>0.7490683626290522</v>
      </c>
      <c r="I68" s="3"/>
      <c r="J68" s="3"/>
      <c r="K68" s="3">
        <f t="shared" si="3"/>
        <v>1488565.3229100637</v>
      </c>
      <c r="L68" s="29">
        <f aca="true" t="shared" si="5" ref="L68:M106">G68*$O$2</f>
        <v>3.118473466847835</v>
      </c>
      <c r="M68" s="29">
        <f t="shared" si="5"/>
        <v>2.7465839963065246</v>
      </c>
      <c r="N68" s="3"/>
      <c r="O68" s="3"/>
      <c r="P68" s="3"/>
      <c r="Q68" s="3"/>
      <c r="R68" s="3"/>
      <c r="S68" s="3"/>
      <c r="T68" s="3"/>
      <c r="U68" s="3"/>
      <c r="V68" s="3"/>
      <c r="W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L68" s="10"/>
      <c r="AM68" s="10"/>
      <c r="AN68" s="10"/>
      <c r="AP68" s="15"/>
    </row>
    <row r="69" spans="1:42" ht="15">
      <c r="A69" s="8">
        <v>67</v>
      </c>
      <c r="B69" s="8">
        <v>67</v>
      </c>
      <c r="C69" s="8" t="s">
        <v>81</v>
      </c>
      <c r="D69" s="3">
        <f>'E1'!D69</f>
        <v>22132759</v>
      </c>
      <c r="E69" s="3">
        <f>SUM('D2'!D70:Z70,'D2'!AC70:AF70,'D2'!AI70)</f>
        <v>1965761.614367671</v>
      </c>
      <c r="F69" s="29">
        <f t="shared" si="4"/>
        <v>0.08881683545949563</v>
      </c>
      <c r="G69" s="29">
        <v>1.0511627708344253</v>
      </c>
      <c r="H69" s="29">
        <v>0.9633677899685754</v>
      </c>
      <c r="I69" s="3"/>
      <c r="J69" s="3"/>
      <c r="K69" s="3">
        <f t="shared" si="3"/>
        <v>7207792.586014793</v>
      </c>
      <c r="L69" s="29">
        <f t="shared" si="5"/>
        <v>3.8542634930595594</v>
      </c>
      <c r="M69" s="29">
        <f t="shared" si="5"/>
        <v>3.5323485632181097</v>
      </c>
      <c r="N69" s="3"/>
      <c r="O69" s="3"/>
      <c r="P69" s="3"/>
      <c r="Q69" s="3"/>
      <c r="R69" s="3"/>
      <c r="S69" s="3"/>
      <c r="T69" s="3"/>
      <c r="U69" s="3"/>
      <c r="V69" s="3"/>
      <c r="W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L69" s="10"/>
      <c r="AM69" s="10"/>
      <c r="AN69" s="10"/>
      <c r="AP69" s="15"/>
    </row>
    <row r="70" spans="1:42" ht="15">
      <c r="A70" s="8">
        <v>68</v>
      </c>
      <c r="B70" s="8">
        <v>68</v>
      </c>
      <c r="C70" s="8" t="s">
        <v>82</v>
      </c>
      <c r="D70" s="3">
        <f>'E1'!D70</f>
        <v>10272104</v>
      </c>
      <c r="E70" s="3">
        <f>SUM('D2'!D71:Z71,'D2'!AC71:AF71,'D2'!AI71)</f>
        <v>494105.43860210845</v>
      </c>
      <c r="F70" s="29">
        <f t="shared" si="4"/>
        <v>0.04810167796218851</v>
      </c>
      <c r="G70" s="29">
        <v>0.9561550868345753</v>
      </c>
      <c r="H70" s="29">
        <v>0.8516640034968015</v>
      </c>
      <c r="I70" s="3"/>
      <c r="J70" s="3"/>
      <c r="K70" s="3">
        <f t="shared" si="3"/>
        <v>1811719.9415410643</v>
      </c>
      <c r="L70" s="29">
        <f t="shared" si="5"/>
        <v>3.505901985060109</v>
      </c>
      <c r="M70" s="29">
        <f t="shared" si="5"/>
        <v>3.1227680128216053</v>
      </c>
      <c r="N70" s="3"/>
      <c r="O70" s="3"/>
      <c r="P70" s="3"/>
      <c r="Q70" s="3"/>
      <c r="R70" s="3"/>
      <c r="S70" s="3"/>
      <c r="T70" s="3"/>
      <c r="U70" s="3"/>
      <c r="V70" s="3"/>
      <c r="W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L70" s="10"/>
      <c r="AM70" s="10"/>
      <c r="AN70" s="10"/>
      <c r="AP70" s="15"/>
    </row>
    <row r="71" spans="1:42" ht="15">
      <c r="A71" s="8">
        <v>69</v>
      </c>
      <c r="B71" s="8">
        <v>69</v>
      </c>
      <c r="C71" s="8" t="s">
        <v>83</v>
      </c>
      <c r="D71" s="3">
        <f>'E1'!D71</f>
        <v>16737082</v>
      </c>
      <c r="E71" s="3">
        <f>SUM('D2'!D72:Z72,'D2'!AC72:AF72,'D2'!AI72)</f>
        <v>102765293.4398123</v>
      </c>
      <c r="F71" s="29">
        <f t="shared" si="4"/>
        <v>6.139976696046079</v>
      </c>
      <c r="G71" s="29">
        <v>6.726819475369582</v>
      </c>
      <c r="H71" s="29">
        <v>6.596114965739365</v>
      </c>
      <c r="I71" s="3"/>
      <c r="J71" s="3"/>
      <c r="K71" s="3">
        <f t="shared" si="3"/>
        <v>376806075.9459784</v>
      </c>
      <c r="L71" s="29">
        <f t="shared" si="5"/>
        <v>24.6650047430218</v>
      </c>
      <c r="M71" s="29">
        <f t="shared" si="5"/>
        <v>24.185754874377672</v>
      </c>
      <c r="N71" s="3"/>
      <c r="O71" s="3"/>
      <c r="P71" s="3"/>
      <c r="Q71" s="3"/>
      <c r="R71" s="3"/>
      <c r="S71" s="3"/>
      <c r="T71" s="3"/>
      <c r="U71" s="3"/>
      <c r="V71" s="3"/>
      <c r="W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L71" s="10"/>
      <c r="AM71" s="10"/>
      <c r="AN71" s="10"/>
      <c r="AP71" s="15"/>
    </row>
    <row r="72" spans="1:42" ht="15">
      <c r="A72" s="8">
        <v>70</v>
      </c>
      <c r="B72" s="8">
        <v>70</v>
      </c>
      <c r="C72" s="8" t="s">
        <v>84</v>
      </c>
      <c r="D72" s="3">
        <f>'E1'!D72</f>
        <v>2551113</v>
      </c>
      <c r="E72" s="3">
        <f>SUM('D2'!D73:Z73,'D2'!AC73:AF73,'D2'!AI73)</f>
        <v>479693.833365456</v>
      </c>
      <c r="F72" s="29">
        <f t="shared" si="4"/>
        <v>0.18803315782776225</v>
      </c>
      <c r="G72" s="29">
        <v>0.6930035876298838</v>
      </c>
      <c r="H72" s="29">
        <v>0.5230592238812612</v>
      </c>
      <c r="I72" s="3"/>
      <c r="J72" s="3"/>
      <c r="K72" s="3">
        <f t="shared" si="3"/>
        <v>1758877.389006672</v>
      </c>
      <c r="L72" s="29">
        <f t="shared" si="5"/>
        <v>2.5410131546429073</v>
      </c>
      <c r="M72" s="29">
        <f t="shared" si="5"/>
        <v>1.9178838208979578</v>
      </c>
      <c r="N72" s="3"/>
      <c r="O72" s="3"/>
      <c r="P72" s="3"/>
      <c r="Q72" s="3"/>
      <c r="R72" s="3"/>
      <c r="S72" s="3"/>
      <c r="T72" s="3"/>
      <c r="U72" s="3"/>
      <c r="V72" s="3"/>
      <c r="W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L72" s="10"/>
      <c r="AM72" s="10"/>
      <c r="AN72" s="10"/>
      <c r="AP72" s="15"/>
    </row>
    <row r="73" spans="1:42" ht="15">
      <c r="A73" s="8">
        <v>71</v>
      </c>
      <c r="B73" s="8">
        <v>71</v>
      </c>
      <c r="C73" s="8" t="s">
        <v>85</v>
      </c>
      <c r="D73" s="3">
        <f>'E1'!D73</f>
        <v>4332450</v>
      </c>
      <c r="E73" s="3">
        <f>SUM('D2'!D74:Z74,'D2'!AC74:AF74,'D2'!AI74)</f>
        <v>1264374.7850843724</v>
      </c>
      <c r="F73" s="29">
        <f t="shared" si="4"/>
        <v>0.2918382866702149</v>
      </c>
      <c r="G73" s="29">
        <v>1.1186698085315063</v>
      </c>
      <c r="H73" s="29">
        <v>1.0648525701149243</v>
      </c>
      <c r="I73" s="3"/>
      <c r="J73" s="3"/>
      <c r="K73" s="3">
        <f t="shared" si="3"/>
        <v>4636040.878642699</v>
      </c>
      <c r="L73" s="29">
        <f t="shared" si="5"/>
        <v>4.101789297948856</v>
      </c>
      <c r="M73" s="29">
        <f t="shared" si="5"/>
        <v>3.904459423754722</v>
      </c>
      <c r="N73" s="3"/>
      <c r="O73" s="3"/>
      <c r="P73" s="3"/>
      <c r="Q73" s="3"/>
      <c r="R73" s="3"/>
      <c r="S73" s="3"/>
      <c r="T73" s="3"/>
      <c r="U73" s="3"/>
      <c r="V73" s="3"/>
      <c r="W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L73" s="10"/>
      <c r="AM73" s="10"/>
      <c r="AN73" s="10"/>
      <c r="AP73" s="15"/>
    </row>
    <row r="74" spans="1:42" ht="15">
      <c r="A74" s="8">
        <v>72</v>
      </c>
      <c r="B74" s="8">
        <v>72</v>
      </c>
      <c r="C74" s="8" t="s">
        <v>86</v>
      </c>
      <c r="D74" s="3">
        <f>'E1'!D74</f>
        <v>3383725</v>
      </c>
      <c r="E74" s="3">
        <f>SUM('D2'!D75:Z75,'D2'!AC75:AF75,'D2'!AI75)</f>
        <v>7409285.797873703</v>
      </c>
      <c r="F74" s="29">
        <f t="shared" si="4"/>
        <v>2.189683203532705</v>
      </c>
      <c r="G74" s="29">
        <v>2.544812185256564</v>
      </c>
      <c r="H74" s="29">
        <v>2.509209178101824</v>
      </c>
      <c r="I74" s="3"/>
      <c r="J74" s="3"/>
      <c r="K74" s="3">
        <f t="shared" si="3"/>
        <v>27167381.258870244</v>
      </c>
      <c r="L74" s="29">
        <f t="shared" si="5"/>
        <v>9.330978012607401</v>
      </c>
      <c r="M74" s="29">
        <f t="shared" si="5"/>
        <v>9.200433653040022</v>
      </c>
      <c r="N74" s="3"/>
      <c r="O74" s="3"/>
      <c r="P74" s="3"/>
      <c r="Q74" s="3"/>
      <c r="R74" s="3"/>
      <c r="S74" s="3"/>
      <c r="T74" s="3"/>
      <c r="U74" s="3"/>
      <c r="V74" s="3"/>
      <c r="W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L74" s="10"/>
      <c r="AM74" s="10"/>
      <c r="AN74" s="10"/>
      <c r="AP74" s="15"/>
    </row>
    <row r="75" spans="1:42" ht="15">
      <c r="A75" s="8">
        <v>73</v>
      </c>
      <c r="B75" s="8">
        <v>73</v>
      </c>
      <c r="C75" s="8" t="s">
        <v>87</v>
      </c>
      <c r="D75" s="3">
        <f>'E1'!D75</f>
        <v>96947625</v>
      </c>
      <c r="E75" s="3">
        <f>SUM('D2'!D76:Z76,'D2'!AC76:AF76,'D2'!AI76)</f>
        <v>3529303.700921721</v>
      </c>
      <c r="F75" s="29">
        <f t="shared" si="4"/>
        <v>0.03640423064434761</v>
      </c>
      <c r="G75" s="29">
        <v>0.29033782118033624</v>
      </c>
      <c r="H75" s="29">
        <v>0.26516997677210863</v>
      </c>
      <c r="I75" s="3"/>
      <c r="J75" s="3"/>
      <c r="K75" s="3">
        <f t="shared" si="3"/>
        <v>12940780.236712975</v>
      </c>
      <c r="L75" s="29">
        <f t="shared" si="5"/>
        <v>1.0645720109945662</v>
      </c>
      <c r="M75" s="29">
        <f t="shared" si="5"/>
        <v>0.972289914831065</v>
      </c>
      <c r="N75" s="3"/>
      <c r="O75" s="3"/>
      <c r="P75" s="3"/>
      <c r="Q75" s="3"/>
      <c r="R75" s="3"/>
      <c r="S75" s="3"/>
      <c r="T75" s="3"/>
      <c r="U75" s="3"/>
      <c r="V75" s="3"/>
      <c r="W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L75" s="10"/>
      <c r="AM75" s="10"/>
      <c r="AN75" s="10"/>
      <c r="AP75" s="15"/>
    </row>
    <row r="76" spans="1:42" ht="15">
      <c r="A76" s="8">
        <v>74</v>
      </c>
      <c r="B76" s="8">
        <v>74</v>
      </c>
      <c r="C76" s="8" t="s">
        <v>88</v>
      </c>
      <c r="D76" s="3">
        <f>'E1'!D76</f>
        <v>38149484</v>
      </c>
      <c r="E76" s="3">
        <f>SUM('D2'!D77:Z77,'D2'!AC77:AF77,'D2'!AI77)</f>
        <v>296736.4262158334</v>
      </c>
      <c r="F76" s="29">
        <f t="shared" si="4"/>
        <v>0.007778255302636161</v>
      </c>
      <c r="G76" s="29">
        <v>0.14623218969845514</v>
      </c>
      <c r="H76" s="29">
        <v>0.12943079812346012</v>
      </c>
      <c r="I76" s="3"/>
      <c r="J76" s="3"/>
      <c r="K76" s="3">
        <f t="shared" si="3"/>
        <v>1088033.5627913892</v>
      </c>
      <c r="L76" s="29">
        <f t="shared" si="5"/>
        <v>0.5361846955610021</v>
      </c>
      <c r="M76" s="29">
        <f t="shared" si="5"/>
        <v>0.4745795931193537</v>
      </c>
      <c r="N76" s="3"/>
      <c r="O76" s="3"/>
      <c r="P76" s="3"/>
      <c r="Q76" s="3"/>
      <c r="R76" s="3"/>
      <c r="S76" s="3"/>
      <c r="T76" s="3"/>
      <c r="U76" s="3"/>
      <c r="V76" s="3"/>
      <c r="W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L76" s="10"/>
      <c r="AM76" s="10"/>
      <c r="AN76" s="10"/>
      <c r="AP76" s="15"/>
    </row>
    <row r="77" spans="1:42" ht="15">
      <c r="A77" s="8">
        <v>75</v>
      </c>
      <c r="B77" s="8">
        <v>75</v>
      </c>
      <c r="C77" s="8" t="s">
        <v>89</v>
      </c>
      <c r="D77" s="3">
        <f>'E1'!D77</f>
        <v>9679665</v>
      </c>
      <c r="E77" s="3">
        <f>SUM('D2'!D78:Z78,'D2'!AC78:AF78,'D2'!AI78)</f>
        <v>475860.56385105645</v>
      </c>
      <c r="F77" s="29">
        <f t="shared" si="4"/>
        <v>0.04916085048925314</v>
      </c>
      <c r="G77" s="29">
        <v>0.24651112307326833</v>
      </c>
      <c r="H77" s="29">
        <v>0.23355660470801004</v>
      </c>
      <c r="I77" s="3"/>
      <c r="J77" s="3"/>
      <c r="K77" s="3">
        <f t="shared" si="3"/>
        <v>1744822.0674538736</v>
      </c>
      <c r="L77" s="29">
        <f t="shared" si="5"/>
        <v>0.9038741179353172</v>
      </c>
      <c r="M77" s="29">
        <f t="shared" si="5"/>
        <v>0.8563742172627035</v>
      </c>
      <c r="N77" s="3"/>
      <c r="O77" s="3"/>
      <c r="P77" s="3"/>
      <c r="Q77" s="3"/>
      <c r="R77" s="3"/>
      <c r="S77" s="3"/>
      <c r="T77" s="3"/>
      <c r="U77" s="3"/>
      <c r="V77" s="3"/>
      <c r="W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L77" s="10"/>
      <c r="AM77" s="10"/>
      <c r="AN77" s="10"/>
      <c r="AP77" s="15"/>
    </row>
    <row r="78" spans="1:42" ht="15">
      <c r="A78" s="8">
        <v>76</v>
      </c>
      <c r="B78" s="8">
        <v>76</v>
      </c>
      <c r="C78" s="8" t="s">
        <v>90</v>
      </c>
      <c r="D78" s="3">
        <f>'E1'!D78</f>
        <v>12166836</v>
      </c>
      <c r="E78" s="3">
        <f>SUM('D2'!D79:Z79,'D2'!AC79:AF79,'D2'!AI79)</f>
        <v>407307.3529638487</v>
      </c>
      <c r="F78" s="29">
        <f t="shared" si="4"/>
        <v>0.03347685075757154</v>
      </c>
      <c r="G78" s="29">
        <v>0.13810016343021547</v>
      </c>
      <c r="H78" s="29">
        <v>0.12541541452542948</v>
      </c>
      <c r="I78" s="3"/>
      <c r="J78" s="3"/>
      <c r="K78" s="3">
        <f t="shared" si="3"/>
        <v>1493460.2942007785</v>
      </c>
      <c r="L78" s="29">
        <f t="shared" si="5"/>
        <v>0.5063672659107901</v>
      </c>
      <c r="M78" s="29">
        <f t="shared" si="5"/>
        <v>0.4598565199265747</v>
      </c>
      <c r="N78" s="3"/>
      <c r="O78" s="3"/>
      <c r="P78" s="3"/>
      <c r="Q78" s="3"/>
      <c r="R78" s="3"/>
      <c r="S78" s="3"/>
      <c r="T78" s="3"/>
      <c r="U78" s="3"/>
      <c r="V78" s="3"/>
      <c r="W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L78" s="10"/>
      <c r="AM78" s="10"/>
      <c r="AN78" s="10"/>
      <c r="AP78" s="15"/>
    </row>
    <row r="79" spans="1:42" ht="15">
      <c r="A79" s="8">
        <v>77</v>
      </c>
      <c r="B79" s="8">
        <v>77</v>
      </c>
      <c r="C79" s="8" t="s">
        <v>91</v>
      </c>
      <c r="D79" s="3">
        <f>'E1'!D79</f>
        <v>44006161</v>
      </c>
      <c r="E79" s="3">
        <f>SUM('D2'!D80:Z80,'D2'!AC80:AF80,'D2'!AI80)</f>
        <v>0</v>
      </c>
      <c r="F79" s="29">
        <f t="shared" si="4"/>
        <v>0</v>
      </c>
      <c r="G79" s="29">
        <v>0.0499548730847735</v>
      </c>
      <c r="H79" s="29">
        <v>0.04398398850331157</v>
      </c>
      <c r="I79" s="3"/>
      <c r="J79" s="3"/>
      <c r="K79" s="3">
        <f t="shared" si="3"/>
        <v>0</v>
      </c>
      <c r="L79" s="29">
        <f t="shared" si="5"/>
        <v>0.1831678679775028</v>
      </c>
      <c r="M79" s="29">
        <f t="shared" si="5"/>
        <v>0.16127462451214242</v>
      </c>
      <c r="N79" s="3"/>
      <c r="O79" s="3"/>
      <c r="P79" s="3"/>
      <c r="Q79" s="3"/>
      <c r="R79" s="3"/>
      <c r="S79" s="3"/>
      <c r="T79" s="3"/>
      <c r="U79" s="3"/>
      <c r="V79" s="3"/>
      <c r="W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L79" s="10"/>
      <c r="AM79" s="10"/>
      <c r="AN79" s="10"/>
      <c r="AP79" s="15"/>
    </row>
    <row r="80" spans="1:42" ht="15">
      <c r="A80" s="8">
        <v>78</v>
      </c>
      <c r="B80" s="8">
        <v>78</v>
      </c>
      <c r="C80" s="8" t="s">
        <v>92</v>
      </c>
      <c r="D80" s="3">
        <f>'E1'!D80</f>
        <v>6440910</v>
      </c>
      <c r="E80" s="3">
        <f>SUM('D2'!D81:Z81,'D2'!AC81:AF81,'D2'!AI81)</f>
        <v>229501.9463456689</v>
      </c>
      <c r="F80" s="29">
        <f t="shared" si="4"/>
        <v>0.03563191324605823</v>
      </c>
      <c r="G80" s="29">
        <v>0.5700290249076367</v>
      </c>
      <c r="H80" s="29">
        <v>0.5299061484170737</v>
      </c>
      <c r="I80" s="3"/>
      <c r="J80" s="3"/>
      <c r="K80" s="3">
        <f t="shared" si="3"/>
        <v>841507.1366007859</v>
      </c>
      <c r="L80" s="29">
        <f t="shared" si="5"/>
        <v>2.0901064246613346</v>
      </c>
      <c r="M80" s="29">
        <f t="shared" si="5"/>
        <v>1.9429892108626037</v>
      </c>
      <c r="N80" s="3"/>
      <c r="O80" s="3"/>
      <c r="P80" s="3"/>
      <c r="Q80" s="3"/>
      <c r="R80" s="3"/>
      <c r="S80" s="3"/>
      <c r="T80" s="3"/>
      <c r="U80" s="3"/>
      <c r="V80" s="3"/>
      <c r="W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L80" s="10"/>
      <c r="AM80" s="10"/>
      <c r="AN80" s="10"/>
      <c r="AP80" s="15"/>
    </row>
    <row r="81" spans="1:42" ht="15">
      <c r="A81" s="8">
        <v>79</v>
      </c>
      <c r="B81" s="8">
        <v>79</v>
      </c>
      <c r="C81" s="8" t="s">
        <v>218</v>
      </c>
      <c r="D81" s="9">
        <f>'E1'!D81</f>
        <v>16371344</v>
      </c>
      <c r="E81" s="3">
        <f>SUM('D2'!D82:Z82,'D2'!AC82:AF82,'D2'!AI82)</f>
        <v>11914170.726602048</v>
      </c>
      <c r="F81" s="29">
        <f t="shared" si="4"/>
        <v>0.7277454268019808</v>
      </c>
      <c r="G81" s="29">
        <v>0.9790051044667579</v>
      </c>
      <c r="H81" s="29">
        <v>0.9202737774847909</v>
      </c>
      <c r="I81" s="3"/>
      <c r="J81" s="3"/>
      <c r="K81" s="3">
        <f t="shared" si="3"/>
        <v>43685292.6642075</v>
      </c>
      <c r="L81" s="29">
        <f t="shared" si="5"/>
        <v>3.589685383044779</v>
      </c>
      <c r="M81" s="29">
        <f t="shared" si="5"/>
        <v>3.3743371841109</v>
      </c>
      <c r="N81" s="3"/>
      <c r="O81" s="3"/>
      <c r="P81" s="3"/>
      <c r="Q81" s="3"/>
      <c r="R81" s="3"/>
      <c r="S81" s="3"/>
      <c r="T81" s="3"/>
      <c r="U81" s="3"/>
      <c r="V81" s="3"/>
      <c r="W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L81" s="10"/>
      <c r="AM81" s="10"/>
      <c r="AN81" s="10"/>
      <c r="AP81" s="15"/>
    </row>
    <row r="82" spans="1:42" ht="15">
      <c r="A82" s="8">
        <v>80</v>
      </c>
      <c r="B82" s="8">
        <v>80</v>
      </c>
      <c r="C82" s="8" t="s">
        <v>219</v>
      </c>
      <c r="D82" s="3">
        <f>'E1'!D82</f>
        <v>9753911</v>
      </c>
      <c r="E82" s="3">
        <f>SUM('D2'!D83:Z83,'D2'!AC83:AF83,'D2'!AI83)</f>
        <v>23842295.30017431</v>
      </c>
      <c r="F82" s="29">
        <f t="shared" si="4"/>
        <v>2.4443831095213304</v>
      </c>
      <c r="G82" s="29">
        <v>3.112690637901055</v>
      </c>
      <c r="H82" s="29">
        <v>2.9153015743411217</v>
      </c>
      <c r="I82" s="3"/>
      <c r="J82" s="3"/>
      <c r="K82" s="3">
        <f t="shared" si="3"/>
        <v>87421749.43397246</v>
      </c>
      <c r="L82" s="29">
        <f t="shared" si="5"/>
        <v>11.4131990056372</v>
      </c>
      <c r="M82" s="29">
        <f t="shared" si="5"/>
        <v>10.689439105917446</v>
      </c>
      <c r="N82" s="3"/>
      <c r="O82" s="3"/>
      <c r="P82" s="3"/>
      <c r="Q82" s="3"/>
      <c r="R82" s="3"/>
      <c r="S82" s="3"/>
      <c r="T82" s="3"/>
      <c r="U82" s="3"/>
      <c r="V82" s="3"/>
      <c r="W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L82" s="10"/>
      <c r="AM82" s="10"/>
      <c r="AN82" s="10"/>
      <c r="AP82" s="15"/>
    </row>
    <row r="83" spans="1:42" ht="15">
      <c r="A83" s="8">
        <v>81</v>
      </c>
      <c r="B83" s="8">
        <v>81</v>
      </c>
      <c r="C83" s="8" t="s">
        <v>93</v>
      </c>
      <c r="D83" s="3">
        <f>'E1'!D83</f>
        <v>4209961</v>
      </c>
      <c r="E83" s="3">
        <f>SUM('D2'!D84:Z84,'D2'!AC84:AF84,'D2'!AI84)</f>
        <v>13697200.739227243</v>
      </c>
      <c r="F83" s="29">
        <f t="shared" si="4"/>
        <v>3.253522001564205</v>
      </c>
      <c r="G83" s="29">
        <v>4.9601862892210296</v>
      </c>
      <c r="H83" s="29">
        <v>4.22634136317504</v>
      </c>
      <c r="I83" s="3"/>
      <c r="J83" s="3"/>
      <c r="K83" s="3">
        <f t="shared" si="3"/>
        <v>50223069.377166554</v>
      </c>
      <c r="L83" s="29">
        <f t="shared" si="5"/>
        <v>18.187349727143776</v>
      </c>
      <c r="M83" s="29">
        <f t="shared" si="5"/>
        <v>15.49658499830848</v>
      </c>
      <c r="N83" s="3"/>
      <c r="O83" s="3"/>
      <c r="P83" s="3"/>
      <c r="Q83" s="3"/>
      <c r="R83" s="3"/>
      <c r="S83" s="3"/>
      <c r="T83" s="3"/>
      <c r="U83" s="3"/>
      <c r="V83" s="3"/>
      <c r="W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L83" s="10"/>
      <c r="AM83" s="10"/>
      <c r="AN83" s="10"/>
      <c r="AP83" s="15"/>
    </row>
    <row r="84" spans="1:42" ht="15">
      <c r="A84" s="8">
        <v>82</v>
      </c>
      <c r="B84" s="8">
        <v>82</v>
      </c>
      <c r="C84" s="8" t="s">
        <v>94</v>
      </c>
      <c r="D84" s="3">
        <f>'E1'!D84</f>
        <v>2636102</v>
      </c>
      <c r="E84" s="3">
        <f>SUM('D2'!D85:Z85,'D2'!AC85:AF85,'D2'!AI85)</f>
        <v>7658995.114560558</v>
      </c>
      <c r="F84" s="29">
        <f t="shared" si="4"/>
        <v>2.9054244162633154</v>
      </c>
      <c r="G84" s="29">
        <v>3.2613920678675266</v>
      </c>
      <c r="H84" s="29">
        <v>3.1795253863962163</v>
      </c>
      <c r="I84" s="3"/>
      <c r="J84" s="3"/>
      <c r="K84" s="3">
        <f t="shared" si="3"/>
        <v>28082982.086722046</v>
      </c>
      <c r="L84" s="29">
        <f t="shared" si="5"/>
        <v>11.958437582180931</v>
      </c>
      <c r="M84" s="29">
        <f t="shared" si="5"/>
        <v>11.65825975011946</v>
      </c>
      <c r="N84" s="3"/>
      <c r="O84" s="3"/>
      <c r="P84" s="3"/>
      <c r="Q84" s="3"/>
      <c r="R84" s="3"/>
      <c r="S84" s="3"/>
      <c r="T84" s="3"/>
      <c r="U84" s="3"/>
      <c r="V84" s="3"/>
      <c r="W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L84" s="10"/>
      <c r="AM84" s="10"/>
      <c r="AN84" s="10"/>
      <c r="AP84" s="15"/>
    </row>
    <row r="85" spans="1:42" ht="15">
      <c r="A85" s="8">
        <v>83</v>
      </c>
      <c r="B85" s="8">
        <v>83</v>
      </c>
      <c r="C85" s="8" t="s">
        <v>95</v>
      </c>
      <c r="D85" s="3">
        <f>'E1'!D85</f>
        <v>398394</v>
      </c>
      <c r="E85" s="3">
        <f>SUM('D2'!D86:Z86,'D2'!AC86:AF86,'D2'!AI86)</f>
        <v>83555.95589149055</v>
      </c>
      <c r="F85" s="29">
        <f t="shared" si="4"/>
        <v>0.20973196356242954</v>
      </c>
      <c r="G85" s="29">
        <v>0.4190062262851934</v>
      </c>
      <c r="H85" s="29">
        <v>0.38686138396732256</v>
      </c>
      <c r="I85" s="3"/>
      <c r="J85" s="3"/>
      <c r="K85" s="3">
        <f t="shared" si="3"/>
        <v>306371.83826879866</v>
      </c>
      <c r="L85" s="29">
        <f t="shared" si="5"/>
        <v>1.536356163045709</v>
      </c>
      <c r="M85" s="29">
        <f t="shared" si="5"/>
        <v>1.418491741213516</v>
      </c>
      <c r="N85" s="3"/>
      <c r="O85" s="3"/>
      <c r="P85" s="3"/>
      <c r="Q85" s="3"/>
      <c r="R85" s="3"/>
      <c r="S85" s="3"/>
      <c r="T85" s="3"/>
      <c r="U85" s="3"/>
      <c r="V85" s="3"/>
      <c r="W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L85" s="10"/>
      <c r="AM85" s="10"/>
      <c r="AN85" s="10"/>
      <c r="AP85" s="15"/>
    </row>
    <row r="86" spans="1:42" ht="15">
      <c r="A86" s="8">
        <v>84</v>
      </c>
      <c r="B86" s="8">
        <v>84</v>
      </c>
      <c r="C86" s="8" t="s">
        <v>96</v>
      </c>
      <c r="D86" s="3">
        <f>'E1'!D86</f>
        <v>1356222</v>
      </c>
      <c r="E86" s="3">
        <f>SUM('D2'!D87:Z87,'D2'!AC87:AF87,'D2'!AI87)</f>
        <v>20727.695657528744</v>
      </c>
      <c r="F86" s="29">
        <f t="shared" si="4"/>
        <v>0.015283409100817377</v>
      </c>
      <c r="G86" s="29">
        <v>0.532206738239589</v>
      </c>
      <c r="H86" s="29">
        <v>0.5058363923598065</v>
      </c>
      <c r="I86" s="3"/>
      <c r="J86" s="3"/>
      <c r="K86" s="3">
        <f t="shared" si="3"/>
        <v>76001.55074427206</v>
      </c>
      <c r="L86" s="29">
        <f t="shared" si="5"/>
        <v>1.951424706878493</v>
      </c>
      <c r="M86" s="29">
        <f t="shared" si="5"/>
        <v>1.8547334386526237</v>
      </c>
      <c r="N86" s="3"/>
      <c r="O86" s="3"/>
      <c r="P86" s="3"/>
      <c r="Q86" s="3"/>
      <c r="R86" s="3"/>
      <c r="S86" s="3"/>
      <c r="T86" s="3"/>
      <c r="U86" s="3"/>
      <c r="V86" s="3"/>
      <c r="W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L86" s="10"/>
      <c r="AM86" s="10"/>
      <c r="AN86" s="10"/>
      <c r="AP86" s="15"/>
    </row>
    <row r="87" spans="1:42" ht="15">
      <c r="A87" s="8">
        <v>85</v>
      </c>
      <c r="B87" s="8">
        <v>85</v>
      </c>
      <c r="C87" s="8" t="s">
        <v>97</v>
      </c>
      <c r="D87" s="3">
        <f>'E1'!D87</f>
        <v>6740047</v>
      </c>
      <c r="E87" s="3">
        <f>SUM('D2'!D88:Z88,'D2'!AC88:AF88,'D2'!AI88)</f>
        <v>171153.69375738304</v>
      </c>
      <c r="F87" s="29">
        <f t="shared" si="4"/>
        <v>0.0253935460327477</v>
      </c>
      <c r="G87" s="29">
        <v>0.34277262679392306</v>
      </c>
      <c r="H87" s="29">
        <v>0.31014131974940695</v>
      </c>
      <c r="I87" s="3"/>
      <c r="J87" s="3"/>
      <c r="K87" s="3">
        <f t="shared" si="3"/>
        <v>627563.543777071</v>
      </c>
      <c r="L87" s="29">
        <f t="shared" si="5"/>
        <v>1.2568329649110512</v>
      </c>
      <c r="M87" s="29">
        <f t="shared" si="5"/>
        <v>1.1371848390811587</v>
      </c>
      <c r="N87" s="3"/>
      <c r="O87" s="3"/>
      <c r="P87" s="3"/>
      <c r="Q87" s="3"/>
      <c r="R87" s="3"/>
      <c r="S87" s="3"/>
      <c r="T87" s="3"/>
      <c r="U87" s="3"/>
      <c r="V87" s="3"/>
      <c r="W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L87" s="10"/>
      <c r="AM87" s="10"/>
      <c r="AN87" s="10"/>
      <c r="AP87" s="15"/>
    </row>
    <row r="88" spans="1:42" ht="15">
      <c r="A88" s="8">
        <v>86</v>
      </c>
      <c r="B88" s="8">
        <v>86</v>
      </c>
      <c r="C88" s="8" t="s">
        <v>98</v>
      </c>
      <c r="D88" s="3">
        <f>'E1'!D88</f>
        <v>18852078</v>
      </c>
      <c r="E88" s="3">
        <f>SUM('D2'!D89:Z89,'D2'!AC89:AF89,'D2'!AI89)</f>
        <v>317794.1109621348</v>
      </c>
      <c r="F88" s="29">
        <f t="shared" si="4"/>
        <v>0.016857245708517373</v>
      </c>
      <c r="G88" s="29">
        <v>0.2259324299037812</v>
      </c>
      <c r="H88" s="29">
        <v>0.2049833352220245</v>
      </c>
      <c r="I88" s="3"/>
      <c r="J88" s="3"/>
      <c r="K88" s="3">
        <f t="shared" si="3"/>
        <v>1165245.0735278274</v>
      </c>
      <c r="L88" s="29">
        <f t="shared" si="5"/>
        <v>0.8284189096471978</v>
      </c>
      <c r="M88" s="29">
        <f t="shared" si="5"/>
        <v>0.7516055624807565</v>
      </c>
      <c r="N88" s="3"/>
      <c r="O88" s="3"/>
      <c r="P88" s="3"/>
      <c r="Q88" s="3"/>
      <c r="R88" s="3"/>
      <c r="S88" s="3"/>
      <c r="T88" s="3"/>
      <c r="U88" s="3"/>
      <c r="V88" s="3"/>
      <c r="W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L88" s="10"/>
      <c r="AM88" s="10"/>
      <c r="AN88" s="10"/>
      <c r="AP88" s="15"/>
    </row>
    <row r="89" spans="1:42" ht="15">
      <c r="A89" s="8">
        <v>87</v>
      </c>
      <c r="B89" s="8">
        <v>87</v>
      </c>
      <c r="C89" s="8" t="s">
        <v>99</v>
      </c>
      <c r="D89" s="3">
        <f>'E1'!D89</f>
        <v>3287408</v>
      </c>
      <c r="E89" s="3">
        <f>SUM('D2'!D90:Z90,'D2'!AC90:AF90,'D2'!AI90)</f>
        <v>124028.63423987823</v>
      </c>
      <c r="F89" s="29">
        <f t="shared" si="4"/>
        <v>0.037728397034952225</v>
      </c>
      <c r="G89" s="29">
        <v>0.3569632685607583</v>
      </c>
      <c r="H89" s="29">
        <v>0.3202705162154243</v>
      </c>
      <c r="I89" s="3"/>
      <c r="J89" s="3"/>
      <c r="K89" s="3">
        <f t="shared" si="3"/>
        <v>454771.6588795535</v>
      </c>
      <c r="L89" s="29">
        <f t="shared" si="5"/>
        <v>1.3088653180561136</v>
      </c>
      <c r="M89" s="29">
        <f t="shared" si="5"/>
        <v>1.1743252261232224</v>
      </c>
      <c r="N89" s="3"/>
      <c r="O89" s="3"/>
      <c r="P89" s="3"/>
      <c r="Q89" s="3"/>
      <c r="R89" s="3"/>
      <c r="S89" s="3"/>
      <c r="T89" s="3"/>
      <c r="U89" s="3"/>
      <c r="V89" s="3"/>
      <c r="W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L89" s="10"/>
      <c r="AM89" s="10"/>
      <c r="AN89" s="10"/>
      <c r="AP89" s="15"/>
    </row>
    <row r="90" spans="1:42" ht="15">
      <c r="A90" s="8">
        <v>88</v>
      </c>
      <c r="B90" s="8">
        <v>88</v>
      </c>
      <c r="C90" s="8" t="s">
        <v>100</v>
      </c>
      <c r="D90" s="3">
        <f>'E1'!D90</f>
        <v>36225894</v>
      </c>
      <c r="E90" s="3">
        <f>SUM('D2'!D91:Z91,'D2'!AC91:AF91,'D2'!AI91)</f>
        <v>2936992.3749481146</v>
      </c>
      <c r="F90" s="29">
        <f t="shared" si="4"/>
        <v>0.08107439322127191</v>
      </c>
      <c r="G90" s="29">
        <v>0.3599749321644134</v>
      </c>
      <c r="H90" s="29">
        <v>0.3282376696473334</v>
      </c>
      <c r="I90" s="3"/>
      <c r="J90" s="3"/>
      <c r="K90" s="3">
        <f t="shared" si="3"/>
        <v>10768972.04147642</v>
      </c>
      <c r="L90" s="29">
        <f t="shared" si="5"/>
        <v>1.319908084602849</v>
      </c>
      <c r="M90" s="29">
        <f t="shared" si="5"/>
        <v>1.2035381220402226</v>
      </c>
      <c r="N90" s="3"/>
      <c r="O90" s="3"/>
      <c r="P90" s="3"/>
      <c r="Q90" s="3"/>
      <c r="R90" s="3"/>
      <c r="S90" s="3"/>
      <c r="T90" s="3"/>
      <c r="U90" s="3"/>
      <c r="V90" s="3"/>
      <c r="W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L90" s="10"/>
      <c r="AM90" s="10"/>
      <c r="AN90" s="10"/>
      <c r="AP90" s="15"/>
    </row>
    <row r="91" spans="1:42" ht="15">
      <c r="A91" s="8">
        <v>89</v>
      </c>
      <c r="B91" s="8">
        <v>89</v>
      </c>
      <c r="C91" s="8" t="s">
        <v>101</v>
      </c>
      <c r="D91" s="3">
        <f>'E1'!D91</f>
        <v>23731777</v>
      </c>
      <c r="E91" s="3">
        <f>SUM('D2'!D92:Z92,'D2'!AC92:AF92,'D2'!AI92)</f>
        <v>1598959.2564089114</v>
      </c>
      <c r="F91" s="29">
        <f t="shared" si="4"/>
        <v>0.06737629703873045</v>
      </c>
      <c r="G91" s="29">
        <v>0.26141227123764904</v>
      </c>
      <c r="H91" s="29">
        <v>0.24486795974846973</v>
      </c>
      <c r="I91" s="3"/>
      <c r="J91" s="3"/>
      <c r="K91" s="3">
        <f t="shared" si="3"/>
        <v>5862850.606832675</v>
      </c>
      <c r="L91" s="29">
        <f t="shared" si="5"/>
        <v>0.9585116612047131</v>
      </c>
      <c r="M91" s="29">
        <f t="shared" si="5"/>
        <v>0.897849185744389</v>
      </c>
      <c r="N91" s="3"/>
      <c r="O91" s="3"/>
      <c r="P91" s="3"/>
      <c r="Q91" s="3"/>
      <c r="R91" s="3"/>
      <c r="S91" s="3"/>
      <c r="T91" s="3"/>
      <c r="U91" s="3"/>
      <c r="V91" s="3"/>
      <c r="W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L91" s="10"/>
      <c r="AM91" s="10"/>
      <c r="AN91" s="10"/>
      <c r="AP91" s="15"/>
    </row>
    <row r="92" spans="1:42" ht="15">
      <c r="A92" s="8">
        <v>90</v>
      </c>
      <c r="B92" s="8">
        <v>90</v>
      </c>
      <c r="C92" s="8" t="s">
        <v>102</v>
      </c>
      <c r="D92" s="3">
        <f>'E1'!D92</f>
        <v>12562165</v>
      </c>
      <c r="E92" s="3">
        <f>SUM('D2'!D93:Z93,'D2'!AC93:AF93,'D2'!AI93)</f>
        <v>1461949.6784075785</v>
      </c>
      <c r="F92" s="29">
        <f t="shared" si="4"/>
        <v>0.11637720714602766</v>
      </c>
      <c r="G92" s="29">
        <v>0.5574470673946472</v>
      </c>
      <c r="H92" s="29">
        <v>0.5184736298875582</v>
      </c>
      <c r="I92" s="3"/>
      <c r="J92" s="3"/>
      <c r="K92" s="3">
        <f t="shared" si="3"/>
        <v>5360482.154161121</v>
      </c>
      <c r="L92" s="29">
        <f t="shared" si="5"/>
        <v>2.04397258044704</v>
      </c>
      <c r="M92" s="29">
        <f t="shared" si="5"/>
        <v>1.90106997625438</v>
      </c>
      <c r="N92" s="3"/>
      <c r="O92" s="3"/>
      <c r="P92" s="3"/>
      <c r="Q92" s="3"/>
      <c r="R92" s="3"/>
      <c r="S92" s="3"/>
      <c r="T92" s="3"/>
      <c r="U92" s="3"/>
      <c r="V92" s="3"/>
      <c r="W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L92" s="10"/>
      <c r="AM92" s="10"/>
      <c r="AN92" s="10"/>
      <c r="AP92" s="15"/>
    </row>
    <row r="93" spans="1:42" ht="15">
      <c r="A93" s="8">
        <v>91</v>
      </c>
      <c r="B93" s="8">
        <v>91</v>
      </c>
      <c r="C93" s="8" t="s">
        <v>103</v>
      </c>
      <c r="D93" s="3">
        <f>'E1'!D93</f>
        <v>34518273</v>
      </c>
      <c r="E93" s="3">
        <f>SUM('D2'!D94:Z94,'D2'!AC94:AF94,'D2'!AI94)</f>
        <v>3006293.3238117634</v>
      </c>
      <c r="F93" s="29">
        <f t="shared" si="4"/>
        <v>0.08709280802697641</v>
      </c>
      <c r="G93" s="29">
        <v>0.4326801152011889</v>
      </c>
      <c r="H93" s="29">
        <v>0.3847583342529459</v>
      </c>
      <c r="I93" s="3"/>
      <c r="J93" s="3"/>
      <c r="K93" s="3">
        <f t="shared" si="3"/>
        <v>11023075.520643132</v>
      </c>
      <c r="L93" s="29">
        <f t="shared" si="5"/>
        <v>1.5864937557376926</v>
      </c>
      <c r="M93" s="29">
        <f t="shared" si="5"/>
        <v>1.4107805589274682</v>
      </c>
      <c r="N93" s="3"/>
      <c r="O93" s="3"/>
      <c r="P93" s="3"/>
      <c r="Q93" s="3"/>
      <c r="R93" s="3"/>
      <c r="S93" s="3"/>
      <c r="T93" s="3"/>
      <c r="U93" s="3"/>
      <c r="V93" s="3"/>
      <c r="W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L93" s="10"/>
      <c r="AM93" s="10"/>
      <c r="AN93" s="10"/>
      <c r="AP93" s="15"/>
    </row>
    <row r="94" spans="1:42" ht="15">
      <c r="A94" s="8">
        <v>92</v>
      </c>
      <c r="B94" s="8">
        <v>92</v>
      </c>
      <c r="C94" s="8" t="s">
        <v>104</v>
      </c>
      <c r="D94" s="3">
        <f>'E1'!D94</f>
        <v>5474347</v>
      </c>
      <c r="E94" s="3">
        <f>SUM('D2'!D95:Z95,'D2'!AC95:AF95,'D2'!AI95)</f>
        <v>271949.6376361984</v>
      </c>
      <c r="F94" s="29">
        <f t="shared" si="4"/>
        <v>0.049677091648775346</v>
      </c>
      <c r="G94" s="29">
        <v>0.3250567727737849</v>
      </c>
      <c r="H94" s="29">
        <v>0.29607063249135357</v>
      </c>
      <c r="I94" s="3"/>
      <c r="J94" s="3"/>
      <c r="K94" s="3">
        <f t="shared" si="3"/>
        <v>997148.6713327273</v>
      </c>
      <c r="L94" s="29">
        <f t="shared" si="5"/>
        <v>1.191874833503878</v>
      </c>
      <c r="M94" s="29">
        <f t="shared" si="5"/>
        <v>1.085592319134963</v>
      </c>
      <c r="N94" s="3"/>
      <c r="O94" s="3"/>
      <c r="P94" s="3"/>
      <c r="Q94" s="3"/>
      <c r="R94" s="3"/>
      <c r="S94" s="3"/>
      <c r="T94" s="3"/>
      <c r="U94" s="3"/>
      <c r="V94" s="3"/>
      <c r="W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L94" s="10"/>
      <c r="AM94" s="10"/>
      <c r="AN94" s="10"/>
      <c r="AP94" s="15"/>
    </row>
    <row r="95" spans="1:42" ht="15">
      <c r="A95" s="8">
        <v>93</v>
      </c>
      <c r="B95" s="8">
        <v>93</v>
      </c>
      <c r="C95" s="8" t="s">
        <v>220</v>
      </c>
      <c r="D95" s="3">
        <f>'E1'!D95</f>
        <v>4013353</v>
      </c>
      <c r="E95" s="3">
        <f>SUM('D2'!D96:Z96,'D2'!AC96:AF96,'D2'!AI96)</f>
        <v>305737.80636840255</v>
      </c>
      <c r="F95" s="29">
        <f t="shared" si="4"/>
        <v>0.07618014322896655</v>
      </c>
      <c r="G95" s="29">
        <v>0.3488547536385</v>
      </c>
      <c r="H95" s="29">
        <v>0.31581642156914663</v>
      </c>
      <c r="I95" s="3"/>
      <c r="J95" s="3"/>
      <c r="K95" s="3">
        <f t="shared" si="3"/>
        <v>1121038.6233508093</v>
      </c>
      <c r="L95" s="29">
        <f t="shared" si="5"/>
        <v>1.2791340966745</v>
      </c>
      <c r="M95" s="29">
        <f t="shared" si="5"/>
        <v>1.1579935457535375</v>
      </c>
      <c r="N95" s="3"/>
      <c r="O95" s="3"/>
      <c r="P95" s="3"/>
      <c r="Q95" s="3"/>
      <c r="R95" s="3"/>
      <c r="S95" s="3"/>
      <c r="T95" s="3"/>
      <c r="U95" s="3"/>
      <c r="V95" s="3"/>
      <c r="W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L95" s="10"/>
      <c r="AM95" s="10"/>
      <c r="AN95" s="10"/>
      <c r="AP95" s="15"/>
    </row>
    <row r="96" spans="1:42" ht="15">
      <c r="A96" s="8">
        <v>94</v>
      </c>
      <c r="B96" s="8">
        <v>94</v>
      </c>
      <c r="C96" s="8" t="s">
        <v>105</v>
      </c>
      <c r="D96" s="3">
        <f>'E1'!D96</f>
        <v>4232304</v>
      </c>
      <c r="E96" s="3">
        <f>SUM('D2'!D97:Z97,'D2'!AC97:AF97,'D2'!AI97)</f>
        <v>325834.1956233854</v>
      </c>
      <c r="F96" s="29">
        <f t="shared" si="4"/>
        <v>0.07698742709015832</v>
      </c>
      <c r="G96" s="29">
        <v>0.2985847299254691</v>
      </c>
      <c r="H96" s="29">
        <v>0.2612794132888455</v>
      </c>
      <c r="I96" s="3"/>
      <c r="J96" s="3"/>
      <c r="K96" s="3">
        <f t="shared" si="3"/>
        <v>1194725.3839524132</v>
      </c>
      <c r="L96" s="29">
        <f t="shared" si="5"/>
        <v>1.0948106763933867</v>
      </c>
      <c r="M96" s="29">
        <f t="shared" si="5"/>
        <v>0.9580245153924335</v>
      </c>
      <c r="N96" s="3"/>
      <c r="O96" s="3"/>
      <c r="P96" s="3"/>
      <c r="Q96" s="3"/>
      <c r="R96" s="3"/>
      <c r="S96" s="3"/>
      <c r="T96" s="3"/>
      <c r="U96" s="3"/>
      <c r="V96" s="3"/>
      <c r="W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L96" s="10"/>
      <c r="AM96" s="10"/>
      <c r="AN96" s="10"/>
      <c r="AP96" s="15"/>
    </row>
    <row r="97" spans="1:42" ht="15">
      <c r="A97" s="8">
        <v>95</v>
      </c>
      <c r="B97" s="8">
        <v>95</v>
      </c>
      <c r="C97" s="8" t="s">
        <v>106</v>
      </c>
      <c r="D97" s="3">
        <f>'E1'!D97</f>
        <v>24070653</v>
      </c>
      <c r="E97" s="3">
        <f>SUM('D2'!D98:Z98,'D2'!AC98:AF98,'D2'!AI98)</f>
        <v>473746.44450643274</v>
      </c>
      <c r="F97" s="29">
        <f t="shared" si="4"/>
        <v>0.019681495325716038</v>
      </c>
      <c r="G97" s="29">
        <v>0.2961470337211863</v>
      </c>
      <c r="H97" s="29">
        <v>0.26231968221582797</v>
      </c>
      <c r="I97" s="3"/>
      <c r="J97" s="3"/>
      <c r="K97" s="3">
        <f t="shared" si="3"/>
        <v>1737070.2965235866</v>
      </c>
      <c r="L97" s="29">
        <f t="shared" si="5"/>
        <v>1.085872456977683</v>
      </c>
      <c r="M97" s="29">
        <f t="shared" si="5"/>
        <v>0.9618388347913691</v>
      </c>
      <c r="N97" s="3"/>
      <c r="O97" s="3"/>
      <c r="P97" s="3"/>
      <c r="Q97" s="3"/>
      <c r="R97" s="3"/>
      <c r="S97" s="3"/>
      <c r="T97" s="3"/>
      <c r="U97" s="3"/>
      <c r="V97" s="3"/>
      <c r="W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L97" s="10"/>
      <c r="AM97" s="10"/>
      <c r="AN97" s="10"/>
      <c r="AP97" s="15"/>
    </row>
    <row r="98" spans="1:42" ht="15">
      <c r="A98" s="8">
        <v>96</v>
      </c>
      <c r="B98" s="8">
        <v>96</v>
      </c>
      <c r="C98" s="8" t="s">
        <v>107</v>
      </c>
      <c r="D98" s="3">
        <f>'E1'!D98</f>
        <v>12658227</v>
      </c>
      <c r="E98" s="3">
        <f>SUM('D2'!D99:Z99,'D2'!AC99:AF99,'D2'!AI99)</f>
        <v>175189.60920966914</v>
      </c>
      <c r="F98" s="29">
        <f t="shared" si="4"/>
        <v>0.013839980054842526</v>
      </c>
      <c r="G98" s="29">
        <v>0.1608618056944169</v>
      </c>
      <c r="H98" s="29">
        <v>0.1387086978033469</v>
      </c>
      <c r="I98" s="3"/>
      <c r="J98" s="3"/>
      <c r="K98" s="3">
        <f t="shared" si="3"/>
        <v>642361.9004354535</v>
      </c>
      <c r="L98" s="29">
        <f t="shared" si="5"/>
        <v>0.5898266208795286</v>
      </c>
      <c r="M98" s="29">
        <f t="shared" si="5"/>
        <v>0.508598558612272</v>
      </c>
      <c r="N98" s="3"/>
      <c r="O98" s="3"/>
      <c r="P98" s="3"/>
      <c r="Q98" s="3"/>
      <c r="R98" s="3"/>
      <c r="S98" s="3"/>
      <c r="T98" s="3"/>
      <c r="U98" s="3"/>
      <c r="V98" s="3"/>
      <c r="W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L98" s="10"/>
      <c r="AM98" s="10"/>
      <c r="AN98" s="10"/>
      <c r="AP98" s="15"/>
    </row>
    <row r="99" spans="1:42" ht="15">
      <c r="A99" s="8">
        <v>97</v>
      </c>
      <c r="B99" s="8">
        <v>97</v>
      </c>
      <c r="C99" s="8" t="s">
        <v>108</v>
      </c>
      <c r="D99" s="3">
        <f>'E1'!D99</f>
        <v>12835078</v>
      </c>
      <c r="E99" s="3">
        <f>SUM('D2'!D100:Z100,'D2'!AC100:AF100,'D2'!AI100)</f>
        <v>158995.20634415044</v>
      </c>
      <c r="F99" s="29">
        <f t="shared" si="4"/>
        <v>0.012387552794314959</v>
      </c>
      <c r="G99" s="29">
        <v>0.5417855155841957</v>
      </c>
      <c r="H99" s="29">
        <v>0.44322203792524495</v>
      </c>
      <c r="I99" s="3"/>
      <c r="J99" s="3"/>
      <c r="K99" s="3">
        <f t="shared" si="3"/>
        <v>582982.423261885</v>
      </c>
      <c r="L99" s="29">
        <f t="shared" si="5"/>
        <v>1.9865468904753842</v>
      </c>
      <c r="M99" s="29">
        <f t="shared" si="5"/>
        <v>1.6251474723925647</v>
      </c>
      <c r="N99" s="3"/>
      <c r="O99" s="3"/>
      <c r="P99" s="3"/>
      <c r="Q99" s="3"/>
      <c r="R99" s="3"/>
      <c r="S99" s="3"/>
      <c r="T99" s="3"/>
      <c r="U99" s="3"/>
      <c r="V99" s="3"/>
      <c r="W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L99" s="10"/>
      <c r="AM99" s="10"/>
      <c r="AN99" s="10"/>
      <c r="AP99" s="15"/>
    </row>
    <row r="100" spans="1:42" ht="15">
      <c r="A100" s="8">
        <v>98</v>
      </c>
      <c r="B100" s="8">
        <v>98</v>
      </c>
      <c r="C100" s="8" t="s">
        <v>109</v>
      </c>
      <c r="D100" s="3">
        <f>'E1'!D100</f>
        <v>26681997</v>
      </c>
      <c r="E100" s="3">
        <f>SUM('D2'!D101:Z101,'D2'!AC101:AF101,'D2'!AI101)</f>
        <v>899710.6357414662</v>
      </c>
      <c r="F100" s="29">
        <f t="shared" si="4"/>
        <v>0.03371976376961088</v>
      </c>
      <c r="G100" s="29">
        <v>0.1926662374959132</v>
      </c>
      <c r="H100" s="29">
        <v>0.1710866724640969</v>
      </c>
      <c r="I100" s="3"/>
      <c r="J100" s="3"/>
      <c r="K100" s="3">
        <f t="shared" si="3"/>
        <v>3298938.997718709</v>
      </c>
      <c r="L100" s="29">
        <f t="shared" si="5"/>
        <v>0.7064428708183483</v>
      </c>
      <c r="M100" s="29">
        <f t="shared" si="5"/>
        <v>0.6273177990350219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L100" s="10"/>
      <c r="AM100" s="10"/>
      <c r="AN100" s="10"/>
      <c r="AP100" s="15"/>
    </row>
    <row r="101" spans="1:42" ht="15">
      <c r="A101" s="8">
        <v>99</v>
      </c>
      <c r="B101" s="8">
        <v>99</v>
      </c>
      <c r="C101" s="8" t="s">
        <v>110</v>
      </c>
      <c r="D101" s="3">
        <f>'E1'!D101</f>
        <v>12943633</v>
      </c>
      <c r="E101" s="3">
        <f>SUM('D2'!D102:Z102,'D2'!AC102:AF102,'D2'!AI102)</f>
        <v>1127529.9917032667</v>
      </c>
      <c r="F101" s="29">
        <f t="shared" si="4"/>
        <v>0.0871107819345053</v>
      </c>
      <c r="G101" s="29">
        <v>0.4995516006815608</v>
      </c>
      <c r="H101" s="29">
        <v>0.4643806665819938</v>
      </c>
      <c r="I101" s="3"/>
      <c r="J101" s="3"/>
      <c r="K101" s="3">
        <f t="shared" si="3"/>
        <v>4134276.6362453112</v>
      </c>
      <c r="L101" s="29">
        <f t="shared" si="5"/>
        <v>1.831689202499056</v>
      </c>
      <c r="M101" s="29">
        <f t="shared" si="5"/>
        <v>1.7027291108006437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L101" s="10"/>
      <c r="AM101" s="10"/>
      <c r="AN101" s="10"/>
      <c r="AP101" s="15"/>
    </row>
    <row r="102" spans="1:42" ht="15">
      <c r="A102" s="8">
        <v>100</v>
      </c>
      <c r="B102" s="8">
        <v>100</v>
      </c>
      <c r="C102" s="8" t="s">
        <v>111</v>
      </c>
      <c r="D102" s="3">
        <f>'E1'!D102</f>
        <v>22963322</v>
      </c>
      <c r="E102" s="3">
        <f>SUM('D2'!D103:Z103,'D2'!AC103:AF103,'D2'!AI103)</f>
        <v>2063598.5895735999</v>
      </c>
      <c r="F102" s="29">
        <f t="shared" si="4"/>
        <v>0.08986498510858315</v>
      </c>
      <c r="G102" s="29">
        <v>0.503949652630734</v>
      </c>
      <c r="H102" s="29">
        <v>0.4412476931083468</v>
      </c>
      <c r="I102" s="3"/>
      <c r="J102" s="3"/>
      <c r="K102" s="3">
        <f t="shared" si="3"/>
        <v>7566528.161769866</v>
      </c>
      <c r="L102" s="29">
        <f t="shared" si="5"/>
        <v>1.847815392979358</v>
      </c>
      <c r="M102" s="29">
        <f t="shared" si="5"/>
        <v>1.6179082080639382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L102" s="10"/>
      <c r="AM102" s="10"/>
      <c r="AN102" s="10"/>
      <c r="AP102" s="15"/>
    </row>
    <row r="103" spans="1:42" ht="15">
      <c r="A103" s="8">
        <v>101</v>
      </c>
      <c r="B103" s="8">
        <v>101</v>
      </c>
      <c r="C103" s="8" t="s">
        <v>112</v>
      </c>
      <c r="D103" s="3">
        <f>'E1'!D103</f>
        <v>8303929</v>
      </c>
      <c r="E103" s="3">
        <f>SUM('D2'!D104:Z104,'D2'!AC104:AF104,'D2'!AI104)</f>
        <v>745961.6470593917</v>
      </c>
      <c r="F103" s="29">
        <f t="shared" si="4"/>
        <v>0.08983237297180548</v>
      </c>
      <c r="G103" s="29">
        <v>0.5588689327917056</v>
      </c>
      <c r="H103" s="29">
        <v>0.5078938433475779</v>
      </c>
      <c r="I103" s="3"/>
      <c r="J103" s="3"/>
      <c r="K103" s="3">
        <f t="shared" si="3"/>
        <v>2735192.705884436</v>
      </c>
      <c r="L103" s="29">
        <f t="shared" si="5"/>
        <v>2.04918608690292</v>
      </c>
      <c r="M103" s="29">
        <f t="shared" si="5"/>
        <v>1.8622774256077856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L103" s="10"/>
      <c r="AM103" s="10"/>
      <c r="AN103" s="10"/>
      <c r="AP103" s="15"/>
    </row>
    <row r="104" spans="1:42" ht="15">
      <c r="A104" s="8">
        <v>102</v>
      </c>
      <c r="B104" s="8">
        <v>102</v>
      </c>
      <c r="C104" s="8" t="s">
        <v>113</v>
      </c>
      <c r="D104" s="3">
        <f>'E1'!D104</f>
        <v>14238563</v>
      </c>
      <c r="E104" s="3">
        <f>SUM('D2'!D105:Z105,'D2'!AC105:AF105,'D2'!AI105)</f>
        <v>1788422.2859225988</v>
      </c>
      <c r="F104" s="29">
        <f t="shared" si="4"/>
        <v>0.12560412774256777</v>
      </c>
      <c r="G104" s="29">
        <v>0.4235934765528266</v>
      </c>
      <c r="H104" s="29">
        <v>0.3927867148159494</v>
      </c>
      <c r="I104" s="3"/>
      <c r="J104" s="3"/>
      <c r="K104" s="3">
        <f t="shared" si="3"/>
        <v>6557548.3817161955</v>
      </c>
      <c r="L104" s="29">
        <f t="shared" si="5"/>
        <v>1.5531760806936974</v>
      </c>
      <c r="M104" s="29">
        <f t="shared" si="5"/>
        <v>1.4402179543251477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L104" s="10"/>
      <c r="AM104" s="10"/>
      <c r="AN104" s="10"/>
      <c r="AP104" s="15"/>
    </row>
    <row r="105" spans="1:256" ht="15">
      <c r="A105" s="8">
        <v>103</v>
      </c>
      <c r="B105" s="8">
        <v>103</v>
      </c>
      <c r="C105" s="8" t="s">
        <v>114</v>
      </c>
      <c r="D105" s="3">
        <f>'E1'!D105</f>
        <v>1842168</v>
      </c>
      <c r="E105" s="3">
        <f>SUM('D2'!D106:Z106,'D2'!AC106:AF106,'D2'!AI106)</f>
        <v>0</v>
      </c>
      <c r="F105" s="29">
        <f t="shared" si="4"/>
        <v>0</v>
      </c>
      <c r="G105" s="29">
        <v>0.9480875673106934</v>
      </c>
      <c r="H105" s="29">
        <v>0.7726788909122752</v>
      </c>
      <c r="I105" s="3"/>
      <c r="J105" s="3"/>
      <c r="K105" s="3">
        <f t="shared" si="3"/>
        <v>0</v>
      </c>
      <c r="L105" s="29">
        <f t="shared" si="5"/>
        <v>3.476321080139209</v>
      </c>
      <c r="M105" s="29">
        <f t="shared" si="5"/>
        <v>2.833155933345009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5">
      <c r="A106" s="8">
        <v>104</v>
      </c>
      <c r="B106" s="8">
        <v>104</v>
      </c>
      <c r="C106" s="8" t="s">
        <v>115</v>
      </c>
      <c r="D106" s="3">
        <f>'E1'!D106</f>
        <v>4212331</v>
      </c>
      <c r="E106" s="3">
        <f>SUM('D2'!D107:Z107,'D2'!AC107:AF107,'D2'!AI107)</f>
        <v>471246.6690853299</v>
      </c>
      <c r="F106" s="29">
        <f t="shared" si="4"/>
        <v>0.11187313368425461</v>
      </c>
      <c r="G106" s="29">
        <v>0.5661569102029734</v>
      </c>
      <c r="H106" s="29">
        <v>0.5053530998881439</v>
      </c>
      <c r="I106" s="3"/>
      <c r="J106" s="3"/>
      <c r="K106" s="3">
        <f t="shared" si="3"/>
        <v>1727904.4533128764</v>
      </c>
      <c r="L106" s="29">
        <f t="shared" si="5"/>
        <v>2.075908670744236</v>
      </c>
      <c r="M106" s="29">
        <f t="shared" si="5"/>
        <v>1.8529613662565276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6" customFormat="1" ht="15">
      <c r="A107" s="6">
        <v>105</v>
      </c>
      <c r="C107" s="6" t="s">
        <v>116</v>
      </c>
      <c r="D107" s="7">
        <f>SUM(D3:D106)</f>
        <v>958886460</v>
      </c>
      <c r="E107" s="7">
        <f>SUM(E3:E106)</f>
        <v>309536446.3297348</v>
      </c>
      <c r="F107" s="18"/>
      <c r="G107" s="7"/>
      <c r="H107" s="7"/>
      <c r="I107" s="7"/>
      <c r="J107" s="7"/>
      <c r="K107" s="7">
        <f>SUM(K3:K106)</f>
        <v>1134966969.8756948</v>
      </c>
      <c r="L107" s="7"/>
      <c r="M107" s="7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5">
      <c r="A108" s="8"/>
      <c r="B108" s="8"/>
      <c r="C108" s="8"/>
      <c r="D108" s="3"/>
      <c r="E108" s="3"/>
      <c r="F108" s="19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5">
      <c r="A109" s="8">
        <v>106</v>
      </c>
      <c r="B109" s="8"/>
      <c r="C109" s="8" t="s">
        <v>192</v>
      </c>
      <c r="D109" s="3"/>
      <c r="E109" s="3">
        <f>SUM('D2'!D110:Z110,'D2'!AC110:AF110,'D2'!AI110)</f>
        <v>386528.84989160596</v>
      </c>
      <c r="F109" s="19"/>
      <c r="G109" s="3"/>
      <c r="H109" s="3"/>
      <c r="I109" s="3"/>
      <c r="J109" s="3"/>
      <c r="K109" s="3">
        <f t="shared" si="3"/>
        <v>1417272.4496025553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5">
      <c r="A110" s="4">
        <v>107</v>
      </c>
      <c r="C110" s="4" t="s">
        <v>117</v>
      </c>
      <c r="D110" s="3"/>
      <c r="E110" s="3">
        <f>SUM('D2'!D111:Z111,'D2'!AC111:AF111,'D2'!AI111)</f>
        <v>46882242.76190674</v>
      </c>
      <c r="F110" s="19"/>
      <c r="G110" s="3"/>
      <c r="H110" s="3"/>
      <c r="I110" s="3"/>
      <c r="J110" s="3"/>
      <c r="K110" s="3">
        <f t="shared" si="3"/>
        <v>171901556.79365805</v>
      </c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3:256" s="6" customFormat="1" ht="15">
      <c r="C111" s="6" t="s">
        <v>221</v>
      </c>
      <c r="D111" s="7"/>
      <c r="E111" s="7">
        <f>E107+E109+E110</f>
        <v>356805217.94153315</v>
      </c>
      <c r="F111" s="18"/>
      <c r="G111" s="7"/>
      <c r="H111" s="7"/>
      <c r="I111" s="7"/>
      <c r="J111" s="7"/>
      <c r="K111" s="7">
        <f>K107+K109+K110</f>
        <v>1308285799.1189554</v>
      </c>
      <c r="L111" s="7"/>
      <c r="M111" s="7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3" spans="5:11" ht="15">
      <c r="E113" s="17"/>
      <c r="K113" s="17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NIES,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3EID</dc:title>
  <dc:subject/>
  <dc:creator>Keisuke Nansai</dc:creator>
  <cp:keywords/>
  <dc:description/>
  <cp:lastModifiedBy>pwcom</cp:lastModifiedBy>
  <dcterms:created xsi:type="dcterms:W3CDTF">2005-05-28T12:08:11Z</dcterms:created>
  <dcterms:modified xsi:type="dcterms:W3CDTF">2006-11-29T05:07:40Z</dcterms:modified>
  <cp:category/>
  <cp:version/>
  <cp:contentType/>
  <cp:contentStatus/>
</cp:coreProperties>
</file>